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Бюджет 2023\проект бюджета\Пакет на проект бюджета\"/>
    </mc:Choice>
  </mc:AlternateContent>
  <bookViews>
    <workbookView xWindow="0" yWindow="0" windowWidth="23256" windowHeight="12432"/>
  </bookViews>
  <sheets>
    <sheet name="Лист1" sheetId="1" r:id="rId1"/>
    <sheet name="Лист2" sheetId="2" state="hidden" r:id="rId2"/>
  </sheets>
  <definedNames>
    <definedName name="_xlnm._FilterDatabase" localSheetId="0" hidden="1">Лист1!$A$11:$C$32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1" l="1"/>
  <c r="E34" i="1"/>
  <c r="E23" i="1"/>
  <c r="D30" i="1" l="1"/>
  <c r="D34" i="1"/>
  <c r="C30" i="1" l="1"/>
  <c r="C34" i="1"/>
  <c r="C20" i="1" l="1"/>
  <c r="E17" i="1" l="1"/>
  <c r="D17" i="1"/>
  <c r="E19" i="1" l="1"/>
  <c r="E18" i="1" s="1"/>
  <c r="D23" i="1"/>
  <c r="D19" i="1" s="1"/>
  <c r="D18" i="1" s="1"/>
  <c r="C23" i="1"/>
  <c r="C19" i="1" s="1"/>
  <c r="C18" i="1" s="1"/>
  <c r="C16" i="1"/>
  <c r="E33" i="1" l="1"/>
  <c r="E32" i="1" s="1"/>
  <c r="E29" i="1"/>
  <c r="E28" i="1" s="1"/>
  <c r="D33" i="1"/>
  <c r="D32" i="1" s="1"/>
  <c r="D29" i="1"/>
  <c r="D28" i="1" s="1"/>
  <c r="C33" i="1"/>
  <c r="C32" i="1" s="1"/>
  <c r="C29" i="1"/>
  <c r="C28" i="1" s="1"/>
  <c r="C27" i="1" s="1"/>
  <c r="E16" i="1"/>
  <c r="D16" i="1"/>
  <c r="E14" i="1"/>
  <c r="D14" i="1"/>
  <c r="C14" i="1"/>
  <c r="E31" i="1" l="1"/>
  <c r="E27" i="1"/>
  <c r="E26" i="1"/>
  <c r="E13" i="1"/>
  <c r="D31" i="1"/>
  <c r="D27" i="1"/>
  <c r="D26" i="1"/>
  <c r="D13" i="1"/>
  <c r="C13" i="1"/>
  <c r="D12" i="1" l="1"/>
  <c r="E12" i="1"/>
  <c r="C31" i="1" l="1"/>
  <c r="C26" i="1"/>
  <c r="C12" i="1" l="1"/>
</calcChain>
</file>

<file path=xl/sharedStrings.xml><?xml version="1.0" encoding="utf-8"?>
<sst xmlns="http://schemas.openxmlformats.org/spreadsheetml/2006/main" count="61" uniqueCount="61">
  <si>
    <t>Наименование</t>
  </si>
  <si>
    <t>000 01 00 00 00 00 0000 000</t>
  </si>
  <si>
    <t>Кредиты кредитных организаций в валюте Российской Федерации</t>
  </si>
  <si>
    <t>000 01 02 00 00 00 0000 000</t>
  </si>
  <si>
    <t>Привлечение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</si>
  <si>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</si>
  <si>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000 01 03 00 00 00 0000 000</t>
  </si>
  <si>
    <t xml:space="preserve">Бюджетные кредиты из других бюджетов бюджетной системы Российской Федерации в валюте Российской Федерации </t>
  </si>
  <si>
    <t>000 01 03 01 00 00 0000 000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</si>
  <si>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</si>
  <si>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</si>
  <si>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</si>
  <si>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</si>
  <si>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</si>
  <si>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</si>
  <si>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</si>
  <si>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</si>
  <si>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</si>
  <si>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</si>
  <si>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</si>
  <si>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Бюджетные кредиты из других бюджетов бюджетной системы Российской Федерации</t>
  </si>
  <si>
    <t>Код бюджетной классификации Российской Федерации</t>
  </si>
  <si>
    <t>905 01 03 01 00 00 0000 800</t>
  </si>
  <si>
    <t>905 01 02 00 00 00 0000 700</t>
  </si>
  <si>
    <t>905 01 02 00 00 00 0000 800</t>
  </si>
  <si>
    <t>2023 год</t>
  </si>
  <si>
    <t>2024 год</t>
  </si>
  <si>
    <t>Приложение № 6</t>
  </si>
  <si>
    <t>Председатель Городской Думы</t>
  </si>
  <si>
    <t xml:space="preserve">       А.П. Чихирьков</t>
  </si>
  <si>
    <t>Мэр города</t>
  </si>
  <si>
    <t xml:space="preserve">                    А.И. Щекина</t>
  </si>
  <si>
    <t>905 01 02 00 00 04 0000 710</t>
  </si>
  <si>
    <t>905 01 02 00 00 04 0000 810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</si>
  <si>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</si>
  <si>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</si>
  <si>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905 01 03 01 00 04 0000 810</t>
  </si>
  <si>
    <t>Увеличение прочих остатков  денежных средств бюджетов</t>
  </si>
  <si>
    <t>000 01 05 02 01 00 0000 510</t>
  </si>
  <si>
    <t>Увеличение прочих остатков  денежных средств бюджетов городских округов</t>
  </si>
  <si>
    <t>000 01 05 02 01 04 0000 510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</si>
  <si>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</si>
  <si>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</si>
  <si>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городских округов</t>
  </si>
  <si>
    <t>000 01 05 02 01 04 0000 610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</si>
  <si>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</si>
  <si>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</si>
  <si>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Источники внутреннего финансирования дефицита бюджета</t>
  </si>
  <si>
    <t>рублей</t>
  </si>
  <si>
    <t>решением Городской Думы города Усть-Илимска</t>
  </si>
  <si>
    <t xml:space="preserve">Привлечение кредитов из других бюджетов бюджетной системы Российской Федерации в валюте Российской Федерации </t>
  </si>
  <si>
    <t>905 01 03 01 00 04 0000 710</t>
  </si>
  <si>
    <t>905 01 03 01 00 00 0000 700</t>
  </si>
  <si>
    <t>905 01 03 01 00 04 2900 710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</si>
  <si>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городских округов для погашения долговых обязательств муниципального образования в виде обязательств по кредитам, полученным муниципальным образованием от кредитных организаций)</t>
  </si>
  <si>
    <t>УТВЕРЖДЕНО</t>
  </si>
  <si>
    <t xml:space="preserve"> от 00.00.2022г. № 00/000</t>
  </si>
  <si>
    <t xml:space="preserve">Источники внутреннего финансирования дефицита бюджета муниципального образования город Усть-Илимск на 2023 год и плановый период 2024 и 2025 годов </t>
  </si>
  <si>
    <t>2025 год</t>
  </si>
  <si>
    <t>905 01 03 01 00 04 2900 810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</si>
  <si>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кредиты, предоставленные бюджетам городских округов для погашения долговых обязательств муниципального образования в виде обязательств по кредитам, полученным муниципальным образованием от кредитных организаций)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</si>
</sst>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??\ _₽_-;_-@_-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1" applyFont="1" applyFill="1"/>
    <xf numFmtId="0" fontId="2" fillId="0" borderId="0" xfId="1" applyFont="1" applyFill="1" applyAlignment="1"/>
    <xf numFmtId="0" fontId="4" fillId="0" borderId="0" xfId="0" applyFont="1"/>
    <xf numFmtId="0" fontId="4" fillId="0" borderId="0" xfId="0" applyFont="1" applyFill="1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left" indent="5"/>
    </xf>
    <xf numFmtId="164" fontId="0" fillId="0" borderId="0" xfId="3" applyFont="1"/>
    <xf numFmtId="164" fontId="0" fillId="0" borderId="0" xfId="0" applyNumberFormat="1"/>
    <xf numFmtId="4" fontId="0" fillId="0" borderId="0" xfId="0" applyNumberFormat="1"/>
    <xf numFmtId="0" fontId="3" fillId="0" borderId="0" xfId="1" applyFont="1" applyFill="1" applyAlignment="1">
      <alignment horizontal="center" wrapText="1"/>
    </xf>
    <xf numFmtId="0" fontId="6" fillId="0" borderId="0" xfId="0" applyFont="1"/>
    <xf numFmtId="0" fontId="6" fillId="0" borderId="0" xfId="0" applyFont="1" applyFill="1"/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horizontal="right" vertical="center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wrapText="1"/>
    </xf>
    <xf numFmtId="0" fontId="8" fillId="0" borderId="1" xfId="1" applyFont="1" applyFill="1" applyBorder="1" applyAlignment="1">
      <alignment horizontal="center"/>
    </xf>
    <xf numFmtId="4" fontId="8" fillId="0" borderId="1" xfId="1" applyNumberFormat="1" applyFont="1" applyFill="1" applyBorder="1" applyAlignment="1">
      <alignment horizontal="right"/>
    </xf>
    <xf numFmtId="0" fontId="10" fillId="0" borderId="1" xfId="1" applyFont="1" applyFill="1" applyBorder="1" applyAlignment="1">
      <alignment wrapText="1"/>
    </xf>
    <xf numFmtId="0" fontId="10" fillId="0" borderId="1" xfId="1" applyFont="1" applyFill="1" applyBorder="1" applyAlignment="1">
      <alignment horizontal="center"/>
    </xf>
    <xf numFmtId="4" fontId="10" fillId="0" borderId="1" xfId="1" applyNumberFormat="1" applyFont="1" applyFill="1" applyBorder="1" applyAlignment="1">
      <alignment horizontal="right"/>
    </xf>
    <xf numFmtId="0" fontId="8" fillId="0" borderId="1" xfId="1" applyFont="1" applyFill="1" applyBorder="1" applyAlignment="1">
      <alignment vertical="top" wrapText="1"/>
    </xf>
    <xf numFmtId="4" fontId="10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0" fillId="0" borderId="0" xfId="1" applyFont="1" applyFill="1" applyBorder="1" applyAlignment="1">
      <alignment wrapText="1"/>
    </xf>
    <xf numFmtId="4" fontId="8" fillId="0" borderId="1" xfId="1" applyNumberFormat="1" applyFont="1" applyFill="1" applyBorder="1" applyAlignment="1">
      <alignment horizontal="right" wrapText="1"/>
    </xf>
    <xf numFmtId="164" fontId="10" fillId="0" borderId="1" xfId="3" applyFont="1" applyFill="1" applyBorder="1" applyAlignment="1">
      <alignment horizontal="right" wrapText="1"/>
    </xf>
    <xf numFmtId="2" fontId="10" fillId="0" borderId="1" xfId="3" applyNumberFormat="1" applyFont="1" applyFill="1" applyBorder="1" applyAlignment="1">
      <alignment horizontal="right" wrapText="1"/>
    </xf>
    <xf numFmtId="0" fontId="7" fillId="0" borderId="0" xfId="0" applyFont="1" applyAlignment="1">
      <alignment horizontal="right" vertical="center"/>
    </xf>
    <xf numFmtId="0" fontId="9" fillId="0" borderId="0" xfId="1" applyFont="1" applyFill="1" applyAlignment="1">
      <alignment horizontal="center" wrapText="1"/>
    </xf>
    <xf numFmtId="0" fontId="4" fillId="0" borderId="0" xfId="0" applyFont="1" applyAlignment="1">
      <alignment horizontal="left"/>
    </xf>
    <xf numFmtId="0" fontId="2" fillId="0" borderId="0" xfId="1" applyFont="1" applyFill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11" fillId="0" borderId="1" xfId="0" applyFont="1" applyBorder="1" applyAlignment="1">
      <alignment horizontal="left" vertical="top" wrapText="1"/>
    </xf>
  </cellXfs>
  <cellStyles count="4">
    <cellStyle name="Обычный" xfId="0" builtinId="0"/>
    <cellStyle name="Обычный 2" xfId="2"/>
    <cellStyle name="Обычный 4" xfId="1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abSelected="1" workbookViewId="0">
      <selection activeCell="A11" sqref="A11:E34"/>
    </sheetView>
  </sheetViews>
  <sheetFormatPr defaultColWidth="9.09765625" defaultRowHeight="15.6"/>
  <cols>
    <col min="1" max="1" width="43.8984375" style="3" customWidth="1"/>
    <col min="2" max="2" width="24.09765625" style="3" customWidth="1"/>
    <col min="3" max="3" width="17.3984375" style="4" customWidth="1"/>
    <col min="4" max="4" width="15.59765625" style="3" customWidth="1"/>
    <col min="5" max="5" width="17.59765625" style="3" customWidth="1"/>
    <col min="6" max="16384" width="9.09765625" style="3"/>
  </cols>
  <sheetData>
    <row r="1" spans="1:5">
      <c r="A1" s="1"/>
      <c r="C1" s="33" t="s">
        <v>27</v>
      </c>
      <c r="D1" s="33"/>
      <c r="E1" s="33"/>
    </row>
    <row r="2" spans="1:5">
      <c r="A2" s="1"/>
      <c r="B2" s="6"/>
      <c r="C2" s="34" t="s">
        <v>55</v>
      </c>
      <c r="D2" s="34"/>
      <c r="E2" s="34"/>
    </row>
    <row r="3" spans="1:5">
      <c r="A3" s="1"/>
      <c r="C3" s="24" t="s">
        <v>49</v>
      </c>
      <c r="D3" s="25"/>
      <c r="E3" s="25"/>
    </row>
    <row r="4" spans="1:5">
      <c r="A4" s="1"/>
      <c r="C4" s="24" t="s">
        <v>56</v>
      </c>
      <c r="D4" s="25"/>
      <c r="E4" s="25"/>
    </row>
    <row r="5" spans="1:5" ht="15.75">
      <c r="A5" s="1"/>
      <c r="B5" s="6"/>
      <c r="C5" s="35"/>
      <c r="D5" s="35"/>
      <c r="E5" s="35"/>
    </row>
    <row r="6" spans="1:5" ht="15.75">
      <c r="A6" s="1"/>
      <c r="B6" s="2"/>
      <c r="C6" s="32"/>
      <c r="D6" s="32"/>
      <c r="E6" s="32"/>
    </row>
    <row r="7" spans="1:5" ht="15.75">
      <c r="A7" s="1"/>
      <c r="B7" s="2"/>
      <c r="C7" s="2"/>
    </row>
    <row r="8" spans="1:5" ht="51.75" customHeight="1">
      <c r="A8" s="31" t="s">
        <v>57</v>
      </c>
      <c r="B8" s="31"/>
      <c r="C8" s="31"/>
      <c r="D8" s="31"/>
      <c r="E8" s="31"/>
    </row>
    <row r="9" spans="1:5" ht="15.75">
      <c r="A9" s="10"/>
      <c r="B9" s="10"/>
      <c r="C9" s="10"/>
    </row>
    <row r="10" spans="1:5">
      <c r="A10" s="1"/>
      <c r="B10" s="1"/>
      <c r="E10" s="5" t="s">
        <v>48</v>
      </c>
    </row>
    <row r="11" spans="1:5" ht="38.4" customHeight="1">
      <c r="A11" s="15" t="s">
        <v>0</v>
      </c>
      <c r="B11" s="15" t="s">
        <v>21</v>
      </c>
      <c r="C11" s="15" t="s">
        <v>25</v>
      </c>
      <c r="D11" s="15" t="s">
        <v>26</v>
      </c>
      <c r="E11" s="15" t="s">
        <v>58</v>
      </c>
    </row>
    <row r="12" spans="1:5" ht="26.4" customHeight="1">
      <c r="A12" s="16" t="s">
        <v>47</v>
      </c>
      <c r="B12" s="17" t="s">
        <v>1</v>
      </c>
      <c r="C12" s="18">
        <f>C13+C18+C26</f>
        <v>0</v>
      </c>
      <c r="D12" s="18">
        <f>D13+D18+D26</f>
        <v>30454322</v>
      </c>
      <c r="E12" s="18">
        <f>E13+E18+E26</f>
        <v>60695993.260000005</v>
      </c>
    </row>
    <row r="13" spans="1:5" ht="29.4" customHeight="1">
      <c r="A13" s="16" t="s">
        <v>2</v>
      </c>
      <c r="B13" s="17" t="s">
        <v>3</v>
      </c>
      <c r="C13" s="18">
        <f>C14+C16</f>
        <v>0</v>
      </c>
      <c r="D13" s="18">
        <f>D14+D16</f>
        <v>49454322</v>
      </c>
      <c r="E13" s="18">
        <f>E14+E16</f>
        <v>133029326.56</v>
      </c>
    </row>
    <row r="14" spans="1:5" ht="29.4" customHeight="1">
      <c r="A14" s="19" t="s">
        <v>4</v>
      </c>
      <c r="B14" s="20" t="s">
        <v>23</v>
      </c>
      <c r="C14" s="21">
        <f>C15</f>
        <v>0</v>
      </c>
      <c r="D14" s="21">
        <f>D15</f>
        <v>49454322</v>
      </c>
      <c r="E14" s="21">
        <f>E15</f>
        <v>182483648.56</v>
      </c>
    </row>
    <row r="15" spans="1:5" ht="42" customHeight="1">
      <c r="A15" s="19" t="s">
        <v>45</v>
      </c>
      <c r="B15" s="20" t="s">
        <v>32</v>
      </c>
      <c r="C15" s="21"/>
      <c r="D15" s="21">
        <v>49454322</v>
      </c>
      <c r="E15" s="21">
        <v>182483648.56</v>
      </c>
    </row>
    <row r="16" spans="1:5" ht="27">
      <c r="A16" s="19" t="s">
        <v>5</v>
      </c>
      <c r="B16" s="20" t="s">
        <v>24</v>
      </c>
      <c r="C16" s="21">
        <f>C17</f>
        <v>0</v>
      </c>
      <c r="D16" s="21">
        <f>D17</f>
        <v>0</v>
      </c>
      <c r="E16" s="21">
        <f>E17</f>
        <v>-49454322</v>
      </c>
    </row>
    <row r="17" spans="1:7" ht="27">
      <c r="A17" s="19" t="s">
        <v>46</v>
      </c>
      <c r="B17" s="20" t="s">
        <v>33</v>
      </c>
      <c r="C17" s="21">
        <v>0</v>
      </c>
      <c r="D17" s="21">
        <f>-C15</f>
        <v>0</v>
      </c>
      <c r="E17" s="21">
        <f>-D15</f>
        <v>-49454322</v>
      </c>
    </row>
    <row r="18" spans="1:7" ht="32.25" customHeight="1">
      <c r="A18" s="22" t="s">
        <v>20</v>
      </c>
      <c r="B18" s="17" t="s">
        <v>6</v>
      </c>
      <c r="C18" s="18">
        <f>C19</f>
        <v>0</v>
      </c>
      <c r="D18" s="18">
        <f>D19</f>
        <v>-19000000</v>
      </c>
      <c r="E18" s="18">
        <f>E19</f>
        <v>-72333333.299999997</v>
      </c>
    </row>
    <row r="19" spans="1:7" ht="44.25" customHeight="1">
      <c r="A19" s="19" t="s">
        <v>7</v>
      </c>
      <c r="B19" s="20" t="s">
        <v>8</v>
      </c>
      <c r="C19" s="18">
        <f>C20+C23</f>
        <v>0</v>
      </c>
      <c r="D19" s="18">
        <f t="shared" ref="D19:E19" si="0">D20+D23</f>
        <v>-19000000</v>
      </c>
      <c r="E19" s="18">
        <f t="shared" si="0"/>
        <v>-72333333.299999997</v>
      </c>
    </row>
    <row r="20" spans="1:7" ht="45.75" customHeight="1">
      <c r="A20" s="19" t="s">
        <v>50</v>
      </c>
      <c r="B20" s="20" t="s">
        <v>52</v>
      </c>
      <c r="C20" s="21">
        <f>C21+C22</f>
        <v>0</v>
      </c>
      <c r="D20" s="21">
        <v>0</v>
      </c>
      <c r="E20" s="21">
        <v>0</v>
      </c>
    </row>
    <row r="21" spans="1:7" ht="56.4" customHeight="1">
      <c r="A21" s="19" t="s">
        <v>34</v>
      </c>
      <c r="B21" s="20" t="s">
        <v>51</v>
      </c>
      <c r="C21" s="21">
        <v>0</v>
      </c>
      <c r="D21" s="21">
        <v>0</v>
      </c>
      <c r="E21" s="21">
        <v>0</v>
      </c>
      <c r="G21" s="26"/>
    </row>
    <row r="22" spans="1:7" ht="117.75" customHeight="1">
      <c r="A22" s="19" t="s">
        <v>54</v>
      </c>
      <c r="B22" s="20" t="s">
        <v>53</v>
      </c>
      <c r="C22" s="21">
        <v>0</v>
      </c>
      <c r="D22" s="21">
        <v>0</v>
      </c>
      <c r="E22" s="21">
        <v>0</v>
      </c>
      <c r="G22" s="26"/>
    </row>
    <row r="23" spans="1:7" ht="42.75" customHeight="1">
      <c r="A23" s="19" t="s">
        <v>9</v>
      </c>
      <c r="B23" s="20" t="s">
        <v>22</v>
      </c>
      <c r="C23" s="23">
        <f>C24</f>
        <v>0</v>
      </c>
      <c r="D23" s="23">
        <f>D24</f>
        <v>-19000000</v>
      </c>
      <c r="E23" s="23">
        <f>E24+E25</f>
        <v>-72333333.299999997</v>
      </c>
    </row>
    <row r="24" spans="1:7" ht="45" customHeight="1">
      <c r="A24" s="19" t="s">
        <v>35</v>
      </c>
      <c r="B24" s="20" t="s">
        <v>36</v>
      </c>
      <c r="C24" s="23">
        <v>0</v>
      </c>
      <c r="D24" s="28">
        <v>-19000000</v>
      </c>
      <c r="E24" s="23">
        <v>-19000000</v>
      </c>
    </row>
    <row r="25" spans="1:7" ht="117.75" customHeight="1">
      <c r="A25" s="36" t="s">
        <v>60</v>
      </c>
      <c r="B25" s="20" t="s">
        <v>59</v>
      </c>
      <c r="C25" s="23">
        <v>0</v>
      </c>
      <c r="D25" s="29">
        <v>0</v>
      </c>
      <c r="E25" s="23">
        <v>-53333333.299999997</v>
      </c>
    </row>
    <row r="26" spans="1:7" ht="28.95" customHeight="1">
      <c r="A26" s="16" t="s">
        <v>10</v>
      </c>
      <c r="B26" s="17" t="s">
        <v>11</v>
      </c>
      <c r="C26" s="27">
        <f>C28+C32</f>
        <v>0</v>
      </c>
      <c r="D26" s="27">
        <f>D28+D32</f>
        <v>0</v>
      </c>
      <c r="E26" s="27">
        <f>E28+E32</f>
        <v>0</v>
      </c>
    </row>
    <row r="27" spans="1:7">
      <c r="A27" s="19" t="s">
        <v>12</v>
      </c>
      <c r="B27" s="20" t="s">
        <v>13</v>
      </c>
      <c r="C27" s="23">
        <f t="shared" ref="C27:E29" si="1">C28</f>
        <v>-3587033959.5</v>
      </c>
      <c r="D27" s="23">
        <f t="shared" si="1"/>
        <v>-3509315400.9299998</v>
      </c>
      <c r="E27" s="23">
        <f t="shared" si="1"/>
        <v>-3519392813.6799998</v>
      </c>
    </row>
    <row r="28" spans="1:7" ht="15" customHeight="1">
      <c r="A28" s="19" t="s">
        <v>14</v>
      </c>
      <c r="B28" s="20" t="s">
        <v>15</v>
      </c>
      <c r="C28" s="21">
        <f t="shared" si="1"/>
        <v>-3587033959.5</v>
      </c>
      <c r="D28" s="21">
        <f t="shared" si="1"/>
        <v>-3509315400.9299998</v>
      </c>
      <c r="E28" s="21">
        <f t="shared" si="1"/>
        <v>-3519392813.6799998</v>
      </c>
    </row>
    <row r="29" spans="1:7" ht="15" customHeight="1">
      <c r="A29" s="19" t="s">
        <v>37</v>
      </c>
      <c r="B29" s="20" t="s">
        <v>38</v>
      </c>
      <c r="C29" s="21">
        <f t="shared" si="1"/>
        <v>-3587033959.5</v>
      </c>
      <c r="D29" s="21">
        <f t="shared" si="1"/>
        <v>-3509315400.9299998</v>
      </c>
      <c r="E29" s="21">
        <f t="shared" si="1"/>
        <v>-3519392813.6799998</v>
      </c>
    </row>
    <row r="30" spans="1:7" ht="27.6" customHeight="1">
      <c r="A30" s="19" t="s">
        <v>39</v>
      </c>
      <c r="B30" s="20" t="s">
        <v>40</v>
      </c>
      <c r="C30" s="21">
        <f>-3587033959.5</f>
        <v>-3587033959.5</v>
      </c>
      <c r="D30" s="21">
        <f>-3459861078.93-49454322</f>
        <v>-3509315400.9299998</v>
      </c>
      <c r="E30" s="21">
        <f>-3336909165.12-182483648.56</f>
        <v>-3519392813.6799998</v>
      </c>
    </row>
    <row r="31" spans="1:7">
      <c r="A31" s="19" t="s">
        <v>16</v>
      </c>
      <c r="B31" s="20" t="s">
        <v>17</v>
      </c>
      <c r="C31" s="21">
        <f t="shared" ref="C31:E33" si="2">C32</f>
        <v>3587033959.5</v>
      </c>
      <c r="D31" s="21">
        <f t="shared" si="2"/>
        <v>3509315400.9299998</v>
      </c>
      <c r="E31" s="21">
        <f t="shared" si="2"/>
        <v>3519392813.6800003</v>
      </c>
    </row>
    <row r="32" spans="1:7" ht="15.75" customHeight="1">
      <c r="A32" s="19" t="s">
        <v>18</v>
      </c>
      <c r="B32" s="20" t="s">
        <v>19</v>
      </c>
      <c r="C32" s="21">
        <f t="shared" si="2"/>
        <v>3587033959.5</v>
      </c>
      <c r="D32" s="21">
        <f t="shared" si="2"/>
        <v>3509315400.9299998</v>
      </c>
      <c r="E32" s="21">
        <f t="shared" si="2"/>
        <v>3519392813.6800003</v>
      </c>
    </row>
    <row r="33" spans="1:5" ht="15.75" customHeight="1">
      <c r="A33" s="19" t="s">
        <v>41</v>
      </c>
      <c r="B33" s="20" t="s">
        <v>42</v>
      </c>
      <c r="C33" s="21">
        <f t="shared" si="2"/>
        <v>3587033959.5</v>
      </c>
      <c r="D33" s="21">
        <f t="shared" si="2"/>
        <v>3509315400.9299998</v>
      </c>
      <c r="E33" s="21">
        <f t="shared" si="2"/>
        <v>3519392813.6800003</v>
      </c>
    </row>
    <row r="34" spans="1:5" ht="26.4" customHeight="1">
      <c r="A34" s="19" t="s">
        <v>43</v>
      </c>
      <c r="B34" s="20" t="s">
        <v>44</v>
      </c>
      <c r="C34" s="21">
        <f>3587033959.5</f>
        <v>3587033959.5</v>
      </c>
      <c r="D34" s="21">
        <f>3490315400.93+19000000</f>
        <v>3509315400.9299998</v>
      </c>
      <c r="E34" s="21">
        <f>3397605158.38+72333333.3+49454322</f>
        <v>3519392813.6800003</v>
      </c>
    </row>
    <row r="35" spans="1:5">
      <c r="E35" s="4"/>
    </row>
    <row r="36" spans="1:5" s="11" customFormat="1" ht="18">
      <c r="A36" s="13" t="s">
        <v>28</v>
      </c>
      <c r="C36" s="12"/>
      <c r="D36" s="30" t="s">
        <v>29</v>
      </c>
      <c r="E36" s="30"/>
    </row>
    <row r="37" spans="1:5" s="11" customFormat="1" ht="18">
      <c r="A37" s="13"/>
      <c r="C37" s="12"/>
      <c r="D37" s="14"/>
      <c r="E37" s="14"/>
    </row>
    <row r="38" spans="1:5" s="11" customFormat="1" ht="18">
      <c r="A38" s="13" t="s">
        <v>30</v>
      </c>
      <c r="C38" s="12"/>
      <c r="D38" s="30" t="s">
        <v>31</v>
      </c>
      <c r="E38" s="30"/>
    </row>
    <row r="39" spans="1:5" ht="18">
      <c r="A39" s="11"/>
      <c r="B39" s="11"/>
      <c r="C39" s="12"/>
      <c r="D39" s="11"/>
      <c r="E39" s="11"/>
    </row>
  </sheetData>
  <mergeCells count="7">
    <mergeCell ref="D38:E38"/>
    <mergeCell ref="A8:E8"/>
    <mergeCell ref="C6:E6"/>
    <mergeCell ref="C1:E1"/>
    <mergeCell ref="C2:E2"/>
    <mergeCell ref="C5:E5"/>
    <mergeCell ref="D36:E36"/>
  </mergeCells>
  <pageMargins left="0.59055118110236227" right="0.19685039370078741" top="0.78740157480314965" bottom="0.59055118110236227" header="0.31496062992125984" footer="0.31496062992125984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workbookViewId="0">
      <selection activeCell="G25" sqref="G25"/>
    </sheetView>
  </sheetViews>
  <sheetFormatPr defaultRowHeight="13.8"/>
  <cols>
    <col min="1" max="1" width="11.296875" customWidth="1"/>
    <col min="2" max="2" width="18.09765625" bestFit="1" customWidth="1"/>
    <col min="5" max="5" width="18.09765625" bestFit="1" customWidth="1"/>
    <col min="7" max="7" width="17" customWidth="1"/>
  </cols>
  <sheetData>
    <row r="2" spans="2:7">
      <c r="B2" s="7"/>
      <c r="E2" s="8"/>
    </row>
    <row r="3" spans="2:7">
      <c r="B3" s="7"/>
      <c r="E3" s="7"/>
    </row>
    <row r="4" spans="2:7">
      <c r="B4" s="7"/>
    </row>
    <row r="6" spans="2:7">
      <c r="B6" s="8"/>
    </row>
    <row r="8" spans="2:7">
      <c r="B8" s="7"/>
    </row>
    <row r="9" spans="2:7">
      <c r="B9" s="7"/>
    </row>
    <row r="12" spans="2:7">
      <c r="B12" s="8"/>
      <c r="E12" s="8"/>
      <c r="G12" s="9"/>
    </row>
    <row r="13" spans="2:7">
      <c r="B13" s="8"/>
      <c r="E13" s="8"/>
      <c r="G13" s="9"/>
    </row>
    <row r="14" spans="2:7">
      <c r="B14" s="8"/>
      <c r="E14" s="8"/>
      <c r="G14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Министерство финансов Иркутской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Прохорова Юлия Равильевна</cp:lastModifiedBy>
  <cp:lastPrinted>2022-11-15T01:23:18Z</cp:lastPrinted>
  <dcterms:created xsi:type="dcterms:W3CDTF">2021-10-17T04:40:44Z</dcterms:created>
  <dcterms:modified xsi:type="dcterms:W3CDTF">2022-11-15T01:26:11Z</dcterms:modified>
</cp:coreProperties>
</file>