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на 01.07.2024" sheetId="8" r:id="rId1"/>
  </sheets>
  <definedNames>
    <definedName name="_xlnm._FilterDatabase" localSheetId="0" hidden="1">'на 01.07.2024'!$A$12:$AR$52</definedName>
    <definedName name="_xlnm.Print_Titles" localSheetId="0">'на 01.07.2024'!$8:$10</definedName>
    <definedName name="_xlnm.Print_Area" localSheetId="0">'на 01.07.2024'!$A$1:$AB$54</definedName>
  </definedNames>
  <calcPr calcId="144525"/>
</workbook>
</file>

<file path=xl/calcChain.xml><?xml version="1.0" encoding="utf-8"?>
<calcChain xmlns="http://schemas.openxmlformats.org/spreadsheetml/2006/main">
  <c r="I13" i="8" l="1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27" i="8"/>
  <c r="Z21" i="8" s="1"/>
  <c r="AB29" i="8"/>
  <c r="AB19" i="8" l="1"/>
  <c r="Z18" i="8"/>
  <c r="I12" i="8" l="1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AB52" i="8" l="1"/>
  <c r="U52" i="8"/>
  <c r="V52" i="8" s="1"/>
  <c r="AA52" i="8" s="1"/>
  <c r="Q52" i="8"/>
  <c r="Q51" i="8" s="1"/>
  <c r="Q50" i="8" s="1"/>
  <c r="Q49" i="8" s="1"/>
  <c r="Z51" i="8"/>
  <c r="Y51" i="8"/>
  <c r="Y50" i="8" s="1"/>
  <c r="Y49" i="8" s="1"/>
  <c r="X51" i="8"/>
  <c r="X50" i="8" s="1"/>
  <c r="X49" i="8" s="1"/>
  <c r="W51" i="8"/>
  <c r="W50" i="8" s="1"/>
  <c r="W49" i="8" s="1"/>
  <c r="T51" i="8"/>
  <c r="T50" i="8" s="1"/>
  <c r="T49" i="8" s="1"/>
  <c r="S51" i="8"/>
  <c r="S50" i="8" s="1"/>
  <c r="S49" i="8" s="1"/>
  <c r="R51" i="8"/>
  <c r="R50" i="8" s="1"/>
  <c r="P51" i="8"/>
  <c r="P50" i="8" s="1"/>
  <c r="P49" i="8" s="1"/>
  <c r="O51" i="8"/>
  <c r="O50" i="8" s="1"/>
  <c r="O49" i="8" s="1"/>
  <c r="N51" i="8"/>
  <c r="N50" i="8" s="1"/>
  <c r="N49" i="8" s="1"/>
  <c r="M51" i="8"/>
  <c r="M50" i="8" s="1"/>
  <c r="M49" i="8" s="1"/>
  <c r="L51" i="8"/>
  <c r="L50" i="8" s="1"/>
  <c r="L49" i="8" s="1"/>
  <c r="K51" i="8"/>
  <c r="K50" i="8" s="1"/>
  <c r="K49" i="8" s="1"/>
  <c r="J51" i="8"/>
  <c r="J50" i="8" s="1"/>
  <c r="J49" i="8" s="1"/>
  <c r="I51" i="8"/>
  <c r="I50" i="8" s="1"/>
  <c r="I49" i="8" s="1"/>
  <c r="H51" i="8"/>
  <c r="H50" i="8" s="1"/>
  <c r="H49" i="8" s="1"/>
  <c r="G51" i="8"/>
  <c r="G50" i="8" s="1"/>
  <c r="G49" i="8" s="1"/>
  <c r="F51" i="8"/>
  <c r="F50" i="8" s="1"/>
  <c r="F49" i="8" s="1"/>
  <c r="E51" i="8"/>
  <c r="E50" i="8" s="1"/>
  <c r="E49" i="8" s="1"/>
  <c r="D51" i="8"/>
  <c r="D50" i="8" s="1"/>
  <c r="D49" i="8" s="1"/>
  <c r="AB48" i="8"/>
  <c r="U48" i="8"/>
  <c r="V48" i="8" s="1"/>
  <c r="AA48" i="8" s="1"/>
  <c r="Q48" i="8"/>
  <c r="Z47" i="8"/>
  <c r="Y47" i="8"/>
  <c r="Y46" i="8" s="1"/>
  <c r="Y45" i="8" s="1"/>
  <c r="X47" i="8"/>
  <c r="X46" i="8" s="1"/>
  <c r="X45" i="8" s="1"/>
  <c r="W47" i="8"/>
  <c r="W46" i="8" s="1"/>
  <c r="W45" i="8" s="1"/>
  <c r="T47" i="8"/>
  <c r="T46" i="8" s="1"/>
  <c r="T45" i="8" s="1"/>
  <c r="S47" i="8"/>
  <c r="S46" i="8" s="1"/>
  <c r="S45" i="8" s="1"/>
  <c r="R47" i="8"/>
  <c r="R46" i="8" s="1"/>
  <c r="Q47" i="8"/>
  <c r="Q46" i="8" s="1"/>
  <c r="Q45" i="8" s="1"/>
  <c r="P47" i="8"/>
  <c r="P46" i="8" s="1"/>
  <c r="P45" i="8" s="1"/>
  <c r="O47" i="8"/>
  <c r="O46" i="8" s="1"/>
  <c r="O45" i="8" s="1"/>
  <c r="O44" i="8" s="1"/>
  <c r="N47" i="8"/>
  <c r="N46" i="8" s="1"/>
  <c r="N45" i="8" s="1"/>
  <c r="M47" i="8"/>
  <c r="M46" i="8" s="1"/>
  <c r="M45" i="8" s="1"/>
  <c r="L47" i="8"/>
  <c r="L46" i="8" s="1"/>
  <c r="L45" i="8" s="1"/>
  <c r="K47" i="8"/>
  <c r="K46" i="8" s="1"/>
  <c r="K45" i="8" s="1"/>
  <c r="K44" i="8" s="1"/>
  <c r="J47" i="8"/>
  <c r="J46" i="8" s="1"/>
  <c r="J45" i="8" s="1"/>
  <c r="I47" i="8"/>
  <c r="I46" i="8" s="1"/>
  <c r="I45" i="8" s="1"/>
  <c r="H47" i="8"/>
  <c r="H46" i="8" s="1"/>
  <c r="H45" i="8" s="1"/>
  <c r="G47" i="8"/>
  <c r="G46" i="8" s="1"/>
  <c r="G45" i="8" s="1"/>
  <c r="F47" i="8"/>
  <c r="F46" i="8" s="1"/>
  <c r="F45" i="8" s="1"/>
  <c r="E47" i="8"/>
  <c r="E46" i="8" s="1"/>
  <c r="E45" i="8" s="1"/>
  <c r="D47" i="8"/>
  <c r="D46" i="8" s="1"/>
  <c r="D45" i="8" s="1"/>
  <c r="Z36" i="8"/>
  <c r="Z35" i="8" s="1"/>
  <c r="Z34" i="8" s="1"/>
  <c r="AB33" i="8"/>
  <c r="U33" i="8"/>
  <c r="V33" i="8" s="1"/>
  <c r="Q33" i="8"/>
  <c r="Z32" i="8"/>
  <c r="Z31" i="8" s="1"/>
  <c r="Y32" i="8"/>
  <c r="X32" i="8"/>
  <c r="W32" i="8"/>
  <c r="W31" i="8" s="1"/>
  <c r="W30" i="8" s="1"/>
  <c r="T32" i="8"/>
  <c r="T31" i="8" s="1"/>
  <c r="T30" i="8" s="1"/>
  <c r="S32" i="8"/>
  <c r="S31" i="8" s="1"/>
  <c r="R32" i="8"/>
  <c r="R31" i="8" s="1"/>
  <c r="R30" i="8" s="1"/>
  <c r="Q32" i="8"/>
  <c r="Q31" i="8" s="1"/>
  <c r="Q30" i="8" s="1"/>
  <c r="P32" i="8"/>
  <c r="P31" i="8" s="1"/>
  <c r="P30" i="8" s="1"/>
  <c r="O32" i="8"/>
  <c r="O31" i="8" s="1"/>
  <c r="O30" i="8" s="1"/>
  <c r="N32" i="8"/>
  <c r="N31" i="8" s="1"/>
  <c r="N30" i="8" s="1"/>
  <c r="M32" i="8"/>
  <c r="M31" i="8" s="1"/>
  <c r="M30" i="8" s="1"/>
  <c r="L32" i="8"/>
  <c r="L31" i="8" s="1"/>
  <c r="L30" i="8" s="1"/>
  <c r="K32" i="8"/>
  <c r="K31" i="8" s="1"/>
  <c r="K30" i="8" s="1"/>
  <c r="J32" i="8"/>
  <c r="J31" i="8" s="1"/>
  <c r="J30" i="8" s="1"/>
  <c r="I32" i="8"/>
  <c r="I31" i="8" s="1"/>
  <c r="I30" i="8" s="1"/>
  <c r="H32" i="8"/>
  <c r="H31" i="8" s="1"/>
  <c r="H30" i="8" s="1"/>
  <c r="G32" i="8"/>
  <c r="G31" i="8" s="1"/>
  <c r="G30" i="8" s="1"/>
  <c r="F32" i="8"/>
  <c r="F31" i="8" s="1"/>
  <c r="F30" i="8" s="1"/>
  <c r="E32" i="8"/>
  <c r="E31" i="8" s="1"/>
  <c r="E30" i="8" s="1"/>
  <c r="D32" i="8"/>
  <c r="D31" i="8" s="1"/>
  <c r="D30" i="8" s="1"/>
  <c r="Y31" i="8"/>
  <c r="Y30" i="8" s="1"/>
  <c r="X31" i="8"/>
  <c r="X30" i="8" s="1"/>
  <c r="AB28" i="8"/>
  <c r="U28" i="8"/>
  <c r="P28" i="8"/>
  <c r="P27" i="8" s="1"/>
  <c r="L28" i="8"/>
  <c r="Y27" i="8"/>
  <c r="X27" i="8"/>
  <c r="X21" i="8" s="1"/>
  <c r="W27" i="8"/>
  <c r="T27" i="8"/>
  <c r="S27" i="8"/>
  <c r="S21" i="8" s="1"/>
  <c r="R27" i="8"/>
  <c r="O27" i="8"/>
  <c r="N27" i="8"/>
  <c r="M27" i="8"/>
  <c r="K27" i="8"/>
  <c r="J27" i="8"/>
  <c r="I27" i="8"/>
  <c r="H27" i="8"/>
  <c r="G27" i="8"/>
  <c r="G26" i="8" s="1"/>
  <c r="G25" i="8" s="1"/>
  <c r="F27" i="8"/>
  <c r="F26" i="8" s="1"/>
  <c r="F25" i="8" s="1"/>
  <c r="E27" i="8"/>
  <c r="E26" i="8" s="1"/>
  <c r="E25" i="8" s="1"/>
  <c r="D27" i="8"/>
  <c r="D26" i="8" s="1"/>
  <c r="D25" i="8" s="1"/>
  <c r="X26" i="8"/>
  <c r="X25" i="8" s="1"/>
  <c r="AB24" i="8"/>
  <c r="H22" i="8"/>
  <c r="H18" i="8"/>
  <c r="AB18" i="8" s="1"/>
  <c r="AB17" i="8"/>
  <c r="U17" i="8"/>
  <c r="P17" i="8"/>
  <c r="P16" i="8" s="1"/>
  <c r="P15" i="8" s="1"/>
  <c r="L17" i="8"/>
  <c r="Z16" i="8"/>
  <c r="Y16" i="8"/>
  <c r="Y15" i="8" s="1"/>
  <c r="X16" i="8"/>
  <c r="X15" i="8" s="1"/>
  <c r="W16" i="8"/>
  <c r="W15" i="8" s="1"/>
  <c r="T16" i="8"/>
  <c r="T15" i="8" s="1"/>
  <c r="S16" i="8"/>
  <c r="R16" i="8"/>
  <c r="R15" i="8" s="1"/>
  <c r="O16" i="8"/>
  <c r="O15" i="8" s="1"/>
  <c r="N16" i="8"/>
  <c r="N15" i="8" s="1"/>
  <c r="M16" i="8"/>
  <c r="M15" i="8" s="1"/>
  <c r="K16" i="8"/>
  <c r="K15" i="8" s="1"/>
  <c r="J16" i="8"/>
  <c r="J15" i="8" s="1"/>
  <c r="I16" i="8"/>
  <c r="I15" i="8" s="1"/>
  <c r="H16" i="8"/>
  <c r="G16" i="8"/>
  <c r="G15" i="8" s="1"/>
  <c r="F16" i="8"/>
  <c r="F15" i="8" s="1"/>
  <c r="E16" i="8"/>
  <c r="E15" i="8" s="1"/>
  <c r="D16" i="8"/>
  <c r="D15" i="8" s="1"/>
  <c r="K26" i="8" l="1"/>
  <c r="K25" i="8" s="1"/>
  <c r="K21" i="8"/>
  <c r="R26" i="8"/>
  <c r="R25" i="8" s="1"/>
  <c r="R21" i="8"/>
  <c r="S44" i="8"/>
  <c r="Y44" i="8"/>
  <c r="I26" i="8"/>
  <c r="I25" i="8" s="1"/>
  <c r="I21" i="8"/>
  <c r="N26" i="8"/>
  <c r="N25" i="8" s="1"/>
  <c r="N21" i="8"/>
  <c r="T26" i="8"/>
  <c r="T25" i="8" s="1"/>
  <c r="T21" i="8"/>
  <c r="M26" i="8"/>
  <c r="M25" i="8" s="1"/>
  <c r="M21" i="8"/>
  <c r="Y26" i="8"/>
  <c r="Y25" i="8" s="1"/>
  <c r="Y21" i="8"/>
  <c r="J26" i="8"/>
  <c r="J25" i="8" s="1"/>
  <c r="J21" i="8"/>
  <c r="O26" i="8"/>
  <c r="O25" i="8" s="1"/>
  <c r="O21" i="8"/>
  <c r="W26" i="8"/>
  <c r="W25" i="8" s="1"/>
  <c r="W21" i="8"/>
  <c r="P26" i="8"/>
  <c r="P25" i="8" s="1"/>
  <c r="P21" i="8"/>
  <c r="H21" i="8"/>
  <c r="L44" i="8"/>
  <c r="P44" i="8"/>
  <c r="T44" i="8"/>
  <c r="N44" i="8"/>
  <c r="AB31" i="8"/>
  <c r="Z30" i="8"/>
  <c r="AB30" i="8" s="1"/>
  <c r="J44" i="8"/>
  <c r="X44" i="8"/>
  <c r="I44" i="8"/>
  <c r="M44" i="8"/>
  <c r="Q44" i="8"/>
  <c r="W44" i="8"/>
  <c r="U31" i="8"/>
  <c r="V31" i="8" s="1"/>
  <c r="AB32" i="8"/>
  <c r="S30" i="8"/>
  <c r="U30" i="8" s="1"/>
  <c r="V30" i="8" s="1"/>
  <c r="U32" i="8"/>
  <c r="AB22" i="8"/>
  <c r="H14" i="8"/>
  <c r="H20" i="8"/>
  <c r="AB16" i="8"/>
  <c r="AB27" i="8"/>
  <c r="U46" i="8"/>
  <c r="V46" i="8" s="1"/>
  <c r="AA46" i="8" s="1"/>
  <c r="AB47" i="8"/>
  <c r="U50" i="8"/>
  <c r="V50" i="8" s="1"/>
  <c r="AA50" i="8" s="1"/>
  <c r="AB51" i="8"/>
  <c r="Z14" i="8"/>
  <c r="U16" i="8"/>
  <c r="V17" i="8"/>
  <c r="AA17" i="8" s="1"/>
  <c r="AB26" i="8"/>
  <c r="U27" i="8"/>
  <c r="U21" i="8" s="1"/>
  <c r="V28" i="8"/>
  <c r="AA28" i="8" s="1"/>
  <c r="Z46" i="8"/>
  <c r="Z45" i="8" s="1"/>
  <c r="AB45" i="8" s="1"/>
  <c r="Z50" i="8"/>
  <c r="Z49" i="8" s="1"/>
  <c r="AB49" i="8" s="1"/>
  <c r="F44" i="8"/>
  <c r="F12" i="8" s="1"/>
  <c r="V32" i="8"/>
  <c r="D44" i="8"/>
  <c r="D12" i="8" s="1"/>
  <c r="E44" i="8"/>
  <c r="E12" i="8" s="1"/>
  <c r="G44" i="8"/>
  <c r="G12" i="8" s="1"/>
  <c r="S15" i="8"/>
  <c r="U15" i="8" s="1"/>
  <c r="L16" i="8"/>
  <c r="S26" i="8"/>
  <c r="S25" i="8" s="1"/>
  <c r="L27" i="8"/>
  <c r="L21" i="8" s="1"/>
  <c r="U47" i="8"/>
  <c r="V47" i="8" s="1"/>
  <c r="AA47" i="8" s="1"/>
  <c r="U51" i="8"/>
  <c r="V51" i="8" s="1"/>
  <c r="AA51" i="8" s="1"/>
  <c r="Q17" i="8"/>
  <c r="Q16" i="8" s="1"/>
  <c r="Q28" i="8"/>
  <c r="Q27" i="8" s="1"/>
  <c r="R45" i="8"/>
  <c r="R49" i="8"/>
  <c r="Q26" i="8" l="1"/>
  <c r="Q25" i="8" s="1"/>
  <c r="Q21" i="8"/>
  <c r="H13" i="8"/>
  <c r="U45" i="8"/>
  <c r="R44" i="8"/>
  <c r="AB14" i="8"/>
  <c r="H12" i="8"/>
  <c r="AB46" i="8"/>
  <c r="AB50" i="8"/>
  <c r="Q15" i="8"/>
  <c r="U25" i="8"/>
  <c r="L15" i="8"/>
  <c r="V15" i="8" s="1"/>
  <c r="AA15" i="8" s="1"/>
  <c r="V16" i="8"/>
  <c r="U49" i="8"/>
  <c r="V49" i="8" s="1"/>
  <c r="AA49" i="8" s="1"/>
  <c r="L26" i="8"/>
  <c r="V27" i="8"/>
  <c r="AB25" i="8"/>
  <c r="AB21" i="8"/>
  <c r="Z20" i="8"/>
  <c r="Z13" i="8" s="1"/>
  <c r="U26" i="8"/>
  <c r="AA27" i="8" l="1"/>
  <c r="V21" i="8"/>
  <c r="AB20" i="8"/>
  <c r="Z12" i="8"/>
  <c r="AB12" i="8" s="1"/>
  <c r="V45" i="8"/>
  <c r="U44" i="8"/>
  <c r="AB44" i="8"/>
  <c r="V26" i="8"/>
  <c r="AA26" i="8" s="1"/>
  <c r="L25" i="8"/>
  <c r="AA16" i="8"/>
  <c r="AA45" i="8" l="1"/>
  <c r="V44" i="8"/>
  <c r="V25" i="8"/>
  <c r="AA44" i="8" l="1"/>
  <c r="AA25" i="8"/>
  <c r="AA12" i="8" l="1"/>
</calcChain>
</file>

<file path=xl/sharedStrings.xml><?xml version="1.0" encoding="utf-8"?>
<sst xmlns="http://schemas.openxmlformats.org/spreadsheetml/2006/main" count="173" uniqueCount="106">
  <si>
    <t>Наименование</t>
  </si>
  <si>
    <t>Код бюджетной классификации Российской Федерации</t>
  </si>
  <si>
    <t>000</t>
  </si>
  <si>
    <t>905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</si>
  <si>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</si>
  <si>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</si>
  <si>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</si>
  <si>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 xml:space="preserve">  01 02 00 00 00 0000 700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</si>
  <si>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</si>
  <si>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</si>
  <si>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</si>
  <si>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</si>
  <si>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</si>
  <si>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</si>
  <si>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</si>
  <si>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</si>
  <si>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</si>
  <si>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</si>
  <si>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</si>
  <si>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</si>
  <si>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</si>
  <si>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</si>
  <si>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</si>
  <si>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</si>
  <si>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</si>
  <si>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</si>
  <si>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</si>
  <si>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</si>
  <si>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</si>
  <si>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</si>
  <si>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</si>
  <si>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</si>
  <si>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</si>
  <si>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</si>
  <si>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</si>
  <si>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</si>
  <si>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</si>
  <si>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</si>
  <si>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</si>
  <si>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</si>
  <si>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</si>
  <si>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</si>
  <si>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</si>
  <si>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</si>
  <si>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</si>
  <si>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</si>
  <si>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</si>
  <si>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</si>
  <si>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</si>
  <si>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</si>
  <si>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</si>
  <si>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</si>
  <si>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</si>
  <si>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</si>
  <si>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</si>
  <si>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</si>
  <si>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</si>
  <si>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</si>
  <si>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</si>
  <si>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</si>
  <si>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</si>
  <si>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</si>
  <si>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УТВЕРЖДЕН</t>
  </si>
  <si>
    <t>города Усть-Илимска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</si>
  <si>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</si>
  <si>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</si>
  <si>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</si>
  <si>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</si>
  <si>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</si>
  <si>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</si>
  <si>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</si>
  <si>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</si>
  <si>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</si>
  <si>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</si>
  <si>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</si>
  <si>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</si>
  <si>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</si>
  <si>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</si>
  <si>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</si>
  <si>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источников финансирования дефицита бюджета города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</si>
  <si>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</si>
  <si>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</si>
  <si>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 xml:space="preserve"> 01 03 01 00 04 0000 710</t>
  </si>
  <si>
    <t>Источники внутреннего финансирования дефицита бюджета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</si>
  <si>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</si>
  <si>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окрунами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</si>
  <si>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</si>
  <si>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</si>
  <si>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 xml:space="preserve"> 01 03 01 00 04 5200 710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</si>
  <si>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</si>
  <si>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>01 03 01 00 04 5200 810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</si>
  <si>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</si>
  <si>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01 06 10 02 00 0000 500</t>
  </si>
  <si>
    <t>0106100204 0000 550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</si>
  <si>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</si>
  <si>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 xml:space="preserve"> 0106100204 0001 550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</si>
  <si>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</si>
  <si>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>0106100204 0002 550</t>
  </si>
  <si>
    <t xml:space="preserve">  -</t>
  </si>
  <si>
    <t xml:space="preserve"> -</t>
  </si>
  <si>
    <t xml:space="preserve"> - </t>
  </si>
  <si>
    <t xml:space="preserve">главного администратора </t>
  </si>
  <si>
    <t>Управляющий делами</t>
  </si>
  <si>
    <t xml:space="preserve">Отчет об исполнении бюджета города по источникам внутреннего финансирования дефицита бюджета за 1 полугодие 2025 года                                                  </t>
  </si>
  <si>
    <t>постановлением Администрации</t>
  </si>
  <si>
    <t>от 28.07.2025г.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</si>
</sst>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8" fillId="0" borderId="0"/>
    <xf numFmtId="0" fontId="8" fillId="0" borderId="0"/>
    <xf numFmtId="0" fontId="2" fillId="0" borderId="0"/>
    <xf numFmtId="0" fontId="9" fillId="0" borderId="4">
      <alignment horizontal="left" wrapText="1" indent="2"/>
    </xf>
    <xf numFmtId="49" fontId="9" fillId="0" borderId="5">
      <alignment horizontal="center" shrinkToFit="1"/>
    </xf>
    <xf numFmtId="0" fontId="8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8" fillId="0" borderId="0"/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  <xf numFmtId="0" fontId="1" fillId="0" borderId="0"/>
  </cellStyleXfs>
  <cellXfs count="81">
    <xf numFmtId="0" fontId="0" fillId="0" borderId="0" xfId="0"/>
    <xf numFmtId="0" fontId="5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/>
    <xf numFmtId="4" fontId="4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2" borderId="0" xfId="0" applyFont="1" applyFill="1" applyBorder="1"/>
    <xf numFmtId="0" fontId="5" fillId="0" borderId="0" xfId="0" applyFont="1" applyFill="1"/>
    <xf numFmtId="4" fontId="4" fillId="0" borderId="0" xfId="0" applyNumberFormat="1" applyFont="1" applyFill="1"/>
    <xf numFmtId="0" fontId="4" fillId="0" borderId="0" xfId="0" applyFont="1" applyFill="1"/>
    <xf numFmtId="3" fontId="4" fillId="0" borderId="1" xfId="3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4" fillId="0" borderId="0" xfId="0" applyNumberFormat="1" applyFont="1" applyFill="1" applyAlignment="1">
      <alignment horizontal="left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166" fontId="4" fillId="3" borderId="1" xfId="1" applyNumberFormat="1" applyFont="1" applyFill="1" applyBorder="1" applyAlignment="1">
      <alignment horizontal="center" vertical="center" wrapText="1"/>
    </xf>
    <xf numFmtId="49" fontId="4" fillId="3" borderId="1" xfId="11" applyNumberFormat="1" applyFont="1" applyFill="1" applyBorder="1" applyAlignment="1" applyProtection="1">
      <alignment horizontal="center" vertical="center" shrinkToFi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13" fillId="0" borderId="1" xfId="20" applyNumberFormat="1" applyFill="1" applyBorder="1" applyAlignment="1" applyProtection="1">
      <alignment horizontal="center" vertical="center"/>
    </xf>
    <xf numFmtId="4" fontId="13" fillId="0" borderId="7" xfId="20" applyNumberFormat="1" applyFill="1" applyBorder="1" applyAlignment="1" applyProtection="1">
      <alignment horizontal="center" vertical="center"/>
    </xf>
    <xf numFmtId="166" fontId="4" fillId="0" borderId="7" xfId="1" applyNumberFormat="1" applyFont="1" applyFill="1" applyBorder="1" applyAlignment="1">
      <alignment horizontal="center" vertical="center" wrapText="1"/>
    </xf>
    <xf numFmtId="164" fontId="4" fillId="0" borderId="1" xfId="2" applyFont="1" applyFill="1" applyBorder="1" applyAlignment="1">
      <alignment horizontal="center" vertical="center"/>
    </xf>
    <xf numFmtId="49" fontId="11" fillId="0" borderId="1" xfId="19" applyNumberFormat="1" applyFont="1" applyFill="1" applyBorder="1" applyAlignment="1" applyProtection="1">
      <alignment horizontal="center" vertical="center"/>
    </xf>
    <xf numFmtId="4" fontId="11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9" fontId="12" fillId="0" borderId="1" xfId="19" applyNumberFormat="1" applyFont="1" applyFill="1" applyBorder="1" applyProtection="1">
      <alignment horizontal="center"/>
    </xf>
    <xf numFmtId="49" fontId="12" fillId="0" borderId="1" xfId="19" applyNumberFormat="1" applyFont="1" applyFill="1" applyBorder="1" applyAlignment="1" applyProtection="1">
      <alignment horizontal="center" vertical="center"/>
    </xf>
    <xf numFmtId="49" fontId="12" fillId="0" borderId="1" xfId="19" applyNumberFormat="1" applyFont="1" applyFill="1" applyBorder="1" applyAlignment="1" applyProtection="1">
      <alignment vertical="center"/>
    </xf>
    <xf numFmtId="0" fontId="4" fillId="2" borderId="0" xfId="3" applyNumberFormat="1" applyFont="1" applyFill="1" applyBorder="1" applyAlignment="1">
      <alignment horizontal="left" vertical="center" wrapText="1"/>
    </xf>
    <xf numFmtId="49" fontId="4" fillId="2" borderId="0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Border="1" applyAlignment="1">
      <alignment horizontal="center" vertical="center" wrapText="1"/>
    </xf>
    <xf numFmtId="4" fontId="11" fillId="3" borderId="0" xfId="1" applyNumberFormat="1" applyFont="1" applyFill="1" applyBorder="1" applyAlignment="1">
      <alignment horizontal="center" vertical="center" wrapText="1"/>
    </xf>
    <xf numFmtId="4" fontId="4" fillId="3" borderId="0" xfId="1" applyNumberFormat="1" applyFont="1" applyFill="1" applyBorder="1" applyAlignment="1">
      <alignment horizontal="center" vertical="center" wrapText="1"/>
    </xf>
    <xf numFmtId="166" fontId="4" fillId="3" borderId="0" xfId="1" applyNumberFormat="1" applyFont="1" applyFill="1" applyBorder="1" applyAlignment="1">
      <alignment horizontal="center" vertical="center" wrapText="1"/>
    </xf>
    <xf numFmtId="3" fontId="15" fillId="0" borderId="1" xfId="3" applyNumberFormat="1" applyFont="1" applyFill="1" applyBorder="1" applyAlignment="1">
      <alignment horizontal="center" vertical="center" wrapText="1"/>
    </xf>
    <xf numFmtId="49" fontId="11" fillId="3" borderId="1" xfId="3" applyNumberFormat="1" applyFont="1" applyFill="1" applyBorder="1" applyAlignment="1">
      <alignment horizontal="center" vertical="center"/>
    </xf>
    <xf numFmtId="0" fontId="4" fillId="3" borderId="1" xfId="10" applyNumberFormat="1" applyFont="1" applyFill="1" applyBorder="1" applyAlignment="1" applyProtection="1">
      <alignment horizontal="left" vertical="center" wrapText="1"/>
    </xf>
    <xf numFmtId="0" fontId="4" fillId="0" borderId="1" xfId="3" applyNumberFormat="1" applyFont="1" applyFill="1" applyBorder="1" applyAlignment="1">
      <alignment horizontal="left"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0" fontId="12" fillId="0" borderId="1" xfId="5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11" fillId="0" borderId="1" xfId="18" applyNumberFormat="1" applyFont="1" applyFill="1" applyBorder="1" applyAlignment="1" applyProtection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2" fillId="0" borderId="1" xfId="5" applyNumberFormat="1" applyFont="1" applyFill="1" applyBorder="1" applyAlignment="1" applyProtection="1">
      <alignment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6" fillId="0" borderId="1" xfId="21" applyFont="1" applyFill="1" applyBorder="1" applyAlignment="1">
      <alignment wrapText="1"/>
    </xf>
    <xf numFmtId="2" fontId="4" fillId="0" borderId="1" xfId="5" applyNumberFormat="1" applyFont="1" applyFill="1" applyBorder="1" applyAlignment="1" applyProtection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49" fontId="4" fillId="0" borderId="1" xfId="17" applyNumberFormat="1" applyFont="1" applyFill="1" applyBorder="1" applyAlignment="1" applyProtection="1">
      <alignment horizontal="center" vertical="center" shrinkToFit="1"/>
    </xf>
    <xf numFmtId="0" fontId="4" fillId="0" borderId="1" xfId="5" applyNumberFormat="1" applyFont="1" applyFill="1" applyBorder="1" applyAlignment="1" applyProtection="1">
      <alignment horizontal="left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/>
    </xf>
    <xf numFmtId="0" fontId="14" fillId="2" borderId="0" xfId="0" applyFont="1" applyFill="1"/>
    <xf numFmtId="0" fontId="14" fillId="0" borderId="0" xfId="0" applyFont="1" applyFill="1"/>
    <xf numFmtId="0" fontId="17" fillId="2" borderId="0" xfId="0" applyFont="1" applyFill="1" applyBorder="1"/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vertical="center" wrapText="1"/>
    </xf>
    <xf numFmtId="0" fontId="15" fillId="0" borderId="1" xfId="3" applyNumberFormat="1" applyFont="1" applyFill="1" applyBorder="1" applyAlignment="1">
      <alignment horizontal="center" vertical="center" wrapText="1"/>
    </xf>
    <xf numFmtId="1" fontId="15" fillId="0" borderId="1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0" borderId="8" xfId="3" applyNumberFormat="1" applyFont="1" applyFill="1" applyBorder="1" applyAlignment="1">
      <alignment horizontal="left" vertical="center" wrapText="1"/>
    </xf>
    <xf numFmtId="0" fontId="4" fillId="0" borderId="7" xfId="3" applyNumberFormat="1" applyFont="1" applyFill="1" applyBorder="1" applyAlignment="1">
      <alignment horizontal="left"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</cellXfs>
  <cellStyles count="22">
    <cellStyle name="xl103" xfId="17"/>
    <cellStyle name="xl109" xfId="16"/>
    <cellStyle name="xl111" xfId="18"/>
    <cellStyle name="xl113" xfId="19"/>
    <cellStyle name="xl123" xfId="10"/>
    <cellStyle name="xl128" xfId="11"/>
    <cellStyle name="xl31" xfId="5"/>
    <cellStyle name="xl34" xfId="13"/>
    <cellStyle name="xl43" xfId="6"/>
    <cellStyle name="xl52" xfId="14"/>
    <cellStyle name="xl95" xfId="20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4" xfId="21"/>
    <cellStyle name="Обычный 6" xfId="9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tabSelected="1" view="pageBreakPreview" topLeftCell="A12" zoomScaleNormal="75" zoomScaleSheetLayoutView="100" workbookViewId="0">
      <selection activeCell="H12" sqref="H12"/>
    </sheetView>
  </sheetViews>
  <sheetFormatPr defaultColWidth="9.140625" defaultRowHeight="15" x14ac:dyDescent="0.25"/>
  <cols>
    <col min="1" max="1" width="63.42578125" style="12" customWidth="1"/>
    <col min="2" max="2" width="6.5703125" style="1" customWidth="1"/>
    <col min="3" max="3" width="19.42578125" style="1" customWidth="1"/>
    <col min="4" max="7" width="15.42578125" style="1" hidden="1" customWidth="1"/>
    <col min="8" max="8" width="17.42578125" style="1" customWidth="1"/>
    <col min="9" max="9" width="15.42578125" style="1" hidden="1" customWidth="1"/>
    <col min="10" max="16" width="16.85546875" style="1" hidden="1" customWidth="1"/>
    <col min="17" max="17" width="17.140625" style="1" hidden="1" customWidth="1"/>
    <col min="18" max="23" width="16.85546875" style="1" hidden="1" customWidth="1"/>
    <col min="24" max="24" width="16.85546875" style="8" hidden="1" customWidth="1"/>
    <col min="25" max="25" width="16.85546875" style="1" hidden="1" customWidth="1"/>
    <col min="26" max="26" width="16.140625" style="1" customWidth="1"/>
    <col min="27" max="27" width="14.5703125" style="1" hidden="1" customWidth="1"/>
    <col min="28" max="28" width="10.42578125" style="1" customWidth="1"/>
    <col min="29" max="29" width="0.42578125" style="1" hidden="1" customWidth="1"/>
    <col min="30" max="44" width="9.140625" style="1" hidden="1" customWidth="1"/>
    <col min="45" max="16384" width="9.140625" style="1"/>
  </cols>
  <sheetData>
    <row r="1" spans="1:28" s="6" customFormat="1" ht="12.75" x14ac:dyDescent="0.2">
      <c r="A1" s="61"/>
      <c r="H1" s="79" t="s">
        <v>73</v>
      </c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</row>
    <row r="2" spans="1:28" s="6" customFormat="1" ht="12.75" x14ac:dyDescent="0.2">
      <c r="A2" s="61"/>
      <c r="H2" s="79" t="s">
        <v>62</v>
      </c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</row>
    <row r="3" spans="1:28" s="6" customFormat="1" ht="12.75" x14ac:dyDescent="0.2">
      <c r="A3" s="61"/>
      <c r="H3" s="79" t="s">
        <v>104</v>
      </c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</row>
    <row r="4" spans="1:28" s="6" customFormat="1" ht="12.75" x14ac:dyDescent="0.2">
      <c r="A4" s="61"/>
      <c r="H4" s="79" t="s">
        <v>63</v>
      </c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</row>
    <row r="5" spans="1:28" s="10" customFormat="1" ht="15" customHeight="1" x14ac:dyDescent="0.2">
      <c r="A5" s="67"/>
      <c r="H5" s="80" t="s">
        <v>105</v>
      </c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</row>
    <row r="6" spans="1:28" ht="13.5" customHeight="1" x14ac:dyDescent="0.25"/>
    <row r="7" spans="1:28" s="2" customFormat="1" ht="15.95" customHeight="1" x14ac:dyDescent="0.25">
      <c r="A7" s="69" t="s">
        <v>103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</row>
    <row r="8" spans="1:28" s="6" customFormat="1" ht="12.75" x14ac:dyDescent="0.2">
      <c r="A8" s="13"/>
      <c r="B8" s="3"/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9"/>
      <c r="Y8" s="4"/>
      <c r="Z8" s="4"/>
      <c r="AA8" s="5" t="s">
        <v>61</v>
      </c>
      <c r="AB8" s="5" t="s">
        <v>61</v>
      </c>
    </row>
    <row r="9" spans="1:28" s="10" customFormat="1" ht="24.6" customHeight="1" x14ac:dyDescent="0.2">
      <c r="A9" s="70" t="s">
        <v>0</v>
      </c>
      <c r="B9" s="71" t="s">
        <v>1</v>
      </c>
      <c r="C9" s="71"/>
      <c r="D9" s="72" t="s">
        <v>50</v>
      </c>
      <c r="E9" s="72" t="s">
        <v>51</v>
      </c>
      <c r="F9" s="72" t="s">
        <v>52</v>
      </c>
      <c r="G9" s="72" t="s">
        <v>54</v>
      </c>
      <c r="H9" s="72" t="s">
        <v>58</v>
      </c>
      <c r="I9" s="72" t="s">
        <v>53</v>
      </c>
      <c r="J9" s="72" t="s">
        <v>34</v>
      </c>
      <c r="K9" s="72" t="s">
        <v>35</v>
      </c>
      <c r="L9" s="72" t="s">
        <v>48</v>
      </c>
      <c r="M9" s="72" t="s">
        <v>36</v>
      </c>
      <c r="N9" s="72" t="s">
        <v>37</v>
      </c>
      <c r="O9" s="72" t="s">
        <v>38</v>
      </c>
      <c r="P9" s="72" t="s">
        <v>49</v>
      </c>
      <c r="Q9" s="72" t="s">
        <v>39</v>
      </c>
      <c r="R9" s="72" t="s">
        <v>55</v>
      </c>
      <c r="S9" s="72" t="s">
        <v>56</v>
      </c>
      <c r="T9" s="72" t="s">
        <v>57</v>
      </c>
      <c r="U9" s="72" t="s">
        <v>68</v>
      </c>
      <c r="V9" s="72" t="s">
        <v>69</v>
      </c>
      <c r="W9" s="72" t="s">
        <v>65</v>
      </c>
      <c r="X9" s="72" t="s">
        <v>66</v>
      </c>
      <c r="Y9" s="72" t="s">
        <v>67</v>
      </c>
      <c r="Z9" s="72" t="s">
        <v>60</v>
      </c>
      <c r="AA9" s="72" t="s">
        <v>59</v>
      </c>
      <c r="AB9" s="72" t="s">
        <v>59</v>
      </c>
    </row>
    <row r="10" spans="1:28" s="10" customFormat="1" ht="65.25" customHeight="1" x14ac:dyDescent="0.2">
      <c r="A10" s="70"/>
      <c r="B10" s="40" t="s">
        <v>101</v>
      </c>
      <c r="C10" s="40" t="s">
        <v>79</v>
      </c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</row>
    <row r="11" spans="1:28" s="10" customFormat="1" ht="12.6" customHeight="1" x14ac:dyDescent="0.2">
      <c r="A11" s="16">
        <v>1</v>
      </c>
      <c r="B11" s="11">
        <v>2</v>
      </c>
      <c r="C11" s="11">
        <v>3</v>
      </c>
      <c r="D11" s="15"/>
      <c r="E11" s="15"/>
      <c r="F11" s="15"/>
      <c r="G11" s="15"/>
      <c r="H11" s="15">
        <v>4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>
        <v>5</v>
      </c>
      <c r="AA11" s="15"/>
      <c r="AB11" s="15">
        <v>6</v>
      </c>
    </row>
    <row r="12" spans="1:28" s="7" customFormat="1" ht="13.5" customHeight="1" x14ac:dyDescent="0.2">
      <c r="A12" s="53" t="s">
        <v>83</v>
      </c>
      <c r="B12" s="48" t="s">
        <v>2</v>
      </c>
      <c r="C12" s="27" t="s">
        <v>4</v>
      </c>
      <c r="D12" s="28">
        <f t="shared" ref="D12:G12" si="0">+D15+D44+D25+D30</f>
        <v>12108492</v>
      </c>
      <c r="E12" s="28">
        <f t="shared" si="0"/>
        <v>12108492</v>
      </c>
      <c r="F12" s="28">
        <f t="shared" si="0"/>
        <v>12108492</v>
      </c>
      <c r="G12" s="28">
        <f t="shared" si="0"/>
        <v>12108492</v>
      </c>
      <c r="H12" s="28">
        <f>H13+H44</f>
        <v>42152713.549999997</v>
      </c>
      <c r="I12" s="28">
        <f t="shared" ref="I12:Y12" si="1">+I13</f>
        <v>0</v>
      </c>
      <c r="J12" s="28">
        <f t="shared" si="1"/>
        <v>0</v>
      </c>
      <c r="K12" s="28">
        <f t="shared" si="1"/>
        <v>0</v>
      </c>
      <c r="L12" s="28">
        <f t="shared" si="1"/>
        <v>0</v>
      </c>
      <c r="M12" s="28">
        <f t="shared" si="1"/>
        <v>0</v>
      </c>
      <c r="N12" s="28">
        <f t="shared" si="1"/>
        <v>0</v>
      </c>
      <c r="O12" s="28">
        <f t="shared" si="1"/>
        <v>0</v>
      </c>
      <c r="P12" s="28">
        <f t="shared" si="1"/>
        <v>0</v>
      </c>
      <c r="Q12" s="28">
        <f t="shared" si="1"/>
        <v>0</v>
      </c>
      <c r="R12" s="28">
        <f t="shared" si="1"/>
        <v>0</v>
      </c>
      <c r="S12" s="28">
        <f t="shared" si="1"/>
        <v>0</v>
      </c>
      <c r="T12" s="28">
        <f t="shared" si="1"/>
        <v>0</v>
      </c>
      <c r="U12" s="28">
        <f t="shared" si="1"/>
        <v>0</v>
      </c>
      <c r="V12" s="28">
        <f t="shared" si="1"/>
        <v>0</v>
      </c>
      <c r="W12" s="28">
        <f t="shared" si="1"/>
        <v>0</v>
      </c>
      <c r="X12" s="28">
        <f t="shared" si="1"/>
        <v>0</v>
      </c>
      <c r="Y12" s="28">
        <f t="shared" si="1"/>
        <v>0</v>
      </c>
      <c r="Z12" s="28">
        <f>Z13+Z44</f>
        <v>43656127.659999996</v>
      </c>
      <c r="AA12" s="28" t="e">
        <f>+AA15+AA44+AA25+AA30+AA18+AA34</f>
        <v>#DIV/0!</v>
      </c>
      <c r="AB12" s="28">
        <f>Z12/H12*100</f>
        <v>103.5665891549703</v>
      </c>
    </row>
    <row r="13" spans="1:28" s="7" customFormat="1" ht="26.45" customHeight="1" x14ac:dyDescent="0.2">
      <c r="A13" s="43" t="s">
        <v>78</v>
      </c>
      <c r="B13" s="48" t="s">
        <v>2</v>
      </c>
      <c r="C13" s="27" t="s">
        <v>4</v>
      </c>
      <c r="D13" s="28"/>
      <c r="E13" s="28"/>
      <c r="F13" s="28"/>
      <c r="G13" s="28"/>
      <c r="H13" s="60">
        <f t="shared" ref="H13:Y13" si="2">H14+H20</f>
        <v>0</v>
      </c>
      <c r="I13" s="60">
        <f t="shared" si="2"/>
        <v>0</v>
      </c>
      <c r="J13" s="60">
        <f t="shared" si="2"/>
        <v>0</v>
      </c>
      <c r="K13" s="60">
        <f t="shared" si="2"/>
        <v>0</v>
      </c>
      <c r="L13" s="60">
        <f t="shared" si="2"/>
        <v>0</v>
      </c>
      <c r="M13" s="60">
        <f t="shared" si="2"/>
        <v>0</v>
      </c>
      <c r="N13" s="60">
        <f t="shared" si="2"/>
        <v>0</v>
      </c>
      <c r="O13" s="60">
        <f t="shared" si="2"/>
        <v>0</v>
      </c>
      <c r="P13" s="60">
        <f t="shared" si="2"/>
        <v>0</v>
      </c>
      <c r="Q13" s="60">
        <f t="shared" si="2"/>
        <v>0</v>
      </c>
      <c r="R13" s="60">
        <f t="shared" si="2"/>
        <v>0</v>
      </c>
      <c r="S13" s="60">
        <f t="shared" si="2"/>
        <v>0</v>
      </c>
      <c r="T13" s="60">
        <f t="shared" si="2"/>
        <v>0</v>
      </c>
      <c r="U13" s="60">
        <f t="shared" si="2"/>
        <v>0</v>
      </c>
      <c r="V13" s="60">
        <f t="shared" si="2"/>
        <v>0</v>
      </c>
      <c r="W13" s="60">
        <f t="shared" si="2"/>
        <v>0</v>
      </c>
      <c r="X13" s="60">
        <f t="shared" si="2"/>
        <v>0</v>
      </c>
      <c r="Y13" s="60">
        <f t="shared" si="2"/>
        <v>0</v>
      </c>
      <c r="Z13" s="28">
        <f>Z14+Z20+Z43</f>
        <v>42100000</v>
      </c>
      <c r="AA13" s="28"/>
      <c r="AB13" s="28">
        <v>0</v>
      </c>
    </row>
    <row r="14" spans="1:28" s="7" customFormat="1" ht="8.4499999999999993" customHeight="1" x14ac:dyDescent="0.2">
      <c r="A14" s="74" t="s">
        <v>5</v>
      </c>
      <c r="B14" s="76" t="s">
        <v>2</v>
      </c>
      <c r="C14" s="77" t="s">
        <v>6</v>
      </c>
      <c r="D14" s="28"/>
      <c r="E14" s="28"/>
      <c r="F14" s="28"/>
      <c r="G14" s="28"/>
      <c r="H14" s="78">
        <f>+H16+H18</f>
        <v>72333333.300000012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78">
        <f>+Z16+Z18</f>
        <v>0</v>
      </c>
      <c r="AA14" s="28"/>
      <c r="AB14" s="78">
        <f>Z14/H14*100</f>
        <v>0</v>
      </c>
    </row>
    <row r="15" spans="1:28" s="6" customFormat="1" ht="5.45" customHeight="1" x14ac:dyDescent="0.2">
      <c r="A15" s="75"/>
      <c r="B15" s="76"/>
      <c r="C15" s="77"/>
      <c r="D15" s="28">
        <f t="shared" ref="D15:S16" si="3">+D16</f>
        <v>55833593.710000001</v>
      </c>
      <c r="E15" s="28">
        <f t="shared" si="3"/>
        <v>55833593.710000001</v>
      </c>
      <c r="F15" s="28">
        <f t="shared" si="3"/>
        <v>55833593.710000001</v>
      </c>
      <c r="G15" s="28">
        <f t="shared" si="3"/>
        <v>55833593.710000001</v>
      </c>
      <c r="H15" s="78"/>
      <c r="I15" s="28">
        <f t="shared" si="3"/>
        <v>0</v>
      </c>
      <c r="J15" s="28">
        <f t="shared" si="3"/>
        <v>0</v>
      </c>
      <c r="K15" s="28">
        <f t="shared" si="3"/>
        <v>0</v>
      </c>
      <c r="L15" s="28">
        <f t="shared" si="3"/>
        <v>0</v>
      </c>
      <c r="M15" s="28">
        <f t="shared" si="3"/>
        <v>0</v>
      </c>
      <c r="N15" s="28">
        <f t="shared" si="3"/>
        <v>0</v>
      </c>
      <c r="O15" s="28">
        <f t="shared" si="3"/>
        <v>0</v>
      </c>
      <c r="P15" s="28">
        <f t="shared" si="3"/>
        <v>0</v>
      </c>
      <c r="Q15" s="28">
        <f t="shared" si="3"/>
        <v>0</v>
      </c>
      <c r="R15" s="28">
        <f t="shared" si="3"/>
        <v>0</v>
      </c>
      <c r="S15" s="28">
        <f t="shared" si="3"/>
        <v>0</v>
      </c>
      <c r="T15" s="28">
        <f t="shared" ref="T15:Y16" si="4">+T16</f>
        <v>0</v>
      </c>
      <c r="U15" s="28">
        <f t="shared" ref="U15:U52" si="5">R15+S15+T15</f>
        <v>0</v>
      </c>
      <c r="V15" s="28">
        <f t="shared" ref="V15:V52" si="6">L15+P15+U15</f>
        <v>0</v>
      </c>
      <c r="W15" s="28">
        <f t="shared" si="4"/>
        <v>0</v>
      </c>
      <c r="X15" s="28">
        <f t="shared" si="4"/>
        <v>0</v>
      </c>
      <c r="Y15" s="28">
        <f t="shared" si="4"/>
        <v>0</v>
      </c>
      <c r="Z15" s="78"/>
      <c r="AA15" s="20">
        <f>V15/H14*100</f>
        <v>0</v>
      </c>
      <c r="AB15" s="78"/>
    </row>
    <row r="16" spans="1:28" s="7" customFormat="1" ht="28.35" customHeight="1" x14ac:dyDescent="0.2">
      <c r="A16" s="43" t="s">
        <v>84</v>
      </c>
      <c r="B16" s="44" t="s">
        <v>2</v>
      </c>
      <c r="C16" s="27" t="s">
        <v>7</v>
      </c>
      <c r="D16" s="28">
        <f t="shared" si="3"/>
        <v>55833593.710000001</v>
      </c>
      <c r="E16" s="28">
        <f t="shared" si="3"/>
        <v>55833593.710000001</v>
      </c>
      <c r="F16" s="28">
        <f t="shared" si="3"/>
        <v>55833593.710000001</v>
      </c>
      <c r="G16" s="28">
        <f t="shared" si="3"/>
        <v>55833593.710000001</v>
      </c>
      <c r="H16" s="28">
        <f>+H17</f>
        <v>322333333.30000001</v>
      </c>
      <c r="I16" s="28">
        <f t="shared" si="3"/>
        <v>0</v>
      </c>
      <c r="J16" s="28">
        <f t="shared" si="3"/>
        <v>0</v>
      </c>
      <c r="K16" s="28">
        <f t="shared" si="3"/>
        <v>0</v>
      </c>
      <c r="L16" s="28">
        <f t="shared" si="3"/>
        <v>0</v>
      </c>
      <c r="M16" s="28">
        <f t="shared" si="3"/>
        <v>0</v>
      </c>
      <c r="N16" s="28">
        <f t="shared" si="3"/>
        <v>0</v>
      </c>
      <c r="O16" s="28">
        <f t="shared" si="3"/>
        <v>0</v>
      </c>
      <c r="P16" s="28">
        <f t="shared" si="3"/>
        <v>0</v>
      </c>
      <c r="Q16" s="28">
        <f t="shared" si="3"/>
        <v>0</v>
      </c>
      <c r="R16" s="28">
        <f t="shared" si="3"/>
        <v>0</v>
      </c>
      <c r="S16" s="28">
        <f t="shared" si="3"/>
        <v>0</v>
      </c>
      <c r="T16" s="28">
        <f t="shared" si="4"/>
        <v>0</v>
      </c>
      <c r="U16" s="28">
        <f t="shared" si="5"/>
        <v>0</v>
      </c>
      <c r="V16" s="28">
        <f t="shared" si="6"/>
        <v>0</v>
      </c>
      <c r="W16" s="28">
        <f t="shared" si="4"/>
        <v>0</v>
      </c>
      <c r="X16" s="28">
        <f t="shared" si="4"/>
        <v>0</v>
      </c>
      <c r="Y16" s="28">
        <f t="shared" si="4"/>
        <v>0</v>
      </c>
      <c r="Z16" s="28">
        <f>+Z17</f>
        <v>0</v>
      </c>
      <c r="AA16" s="20">
        <f t="shared" ref="AA16:AA52" si="7">V16/H16*100</f>
        <v>0</v>
      </c>
      <c r="AB16" s="28">
        <f t="shared" ref="AB16:AB52" si="8">Z16/H16*100</f>
        <v>0</v>
      </c>
    </row>
    <row r="17" spans="1:28" s="7" customFormat="1" ht="25.5" customHeight="1" x14ac:dyDescent="0.2">
      <c r="A17" s="43" t="s">
        <v>84</v>
      </c>
      <c r="B17" s="44" t="s">
        <v>3</v>
      </c>
      <c r="C17" s="27" t="s">
        <v>8</v>
      </c>
      <c r="D17" s="28">
        <v>55833593.710000001</v>
      </c>
      <c r="E17" s="28">
        <v>55833593.710000001</v>
      </c>
      <c r="F17" s="28">
        <v>55833593.710000001</v>
      </c>
      <c r="G17" s="28">
        <v>55833593.710000001</v>
      </c>
      <c r="H17" s="28">
        <v>322333333.30000001</v>
      </c>
      <c r="I17" s="28"/>
      <c r="J17" s="28"/>
      <c r="K17" s="28"/>
      <c r="L17" s="28">
        <f>I17+J17+K17</f>
        <v>0</v>
      </c>
      <c r="M17" s="28"/>
      <c r="N17" s="28"/>
      <c r="O17" s="28"/>
      <c r="P17" s="28">
        <f t="shared" ref="P17" si="9">M17+N17+O17</f>
        <v>0</v>
      </c>
      <c r="Q17" s="28">
        <f t="shared" ref="Q17" si="10">L17+P17</f>
        <v>0</v>
      </c>
      <c r="R17" s="28"/>
      <c r="S17" s="28"/>
      <c r="T17" s="28"/>
      <c r="U17" s="28">
        <f t="shared" si="5"/>
        <v>0</v>
      </c>
      <c r="V17" s="28">
        <f t="shared" si="6"/>
        <v>0</v>
      </c>
      <c r="W17" s="28"/>
      <c r="X17" s="28"/>
      <c r="Y17" s="28"/>
      <c r="Z17" s="28">
        <v>0</v>
      </c>
      <c r="AA17" s="20">
        <f t="shared" si="7"/>
        <v>0</v>
      </c>
      <c r="AB17" s="28">
        <f t="shared" si="8"/>
        <v>0</v>
      </c>
    </row>
    <row r="18" spans="1:28" s="7" customFormat="1" ht="25.5" customHeight="1" x14ac:dyDescent="0.2">
      <c r="A18" s="45" t="s">
        <v>70</v>
      </c>
      <c r="B18" s="44" t="s">
        <v>2</v>
      </c>
      <c r="C18" s="27" t="s">
        <v>71</v>
      </c>
      <c r="D18" s="21">
        <v>-160000000</v>
      </c>
      <c r="E18" s="28"/>
      <c r="F18" s="28"/>
      <c r="G18" s="28"/>
      <c r="H18" s="28">
        <f>+H19</f>
        <v>-250000000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>
        <f>+Z19</f>
        <v>0</v>
      </c>
      <c r="AA18" s="20"/>
      <c r="AB18" s="49">
        <f t="shared" si="8"/>
        <v>0</v>
      </c>
    </row>
    <row r="19" spans="1:28" s="7" customFormat="1" ht="29.1" customHeight="1" x14ac:dyDescent="0.2">
      <c r="A19" s="45" t="s">
        <v>85</v>
      </c>
      <c r="B19" s="44" t="s">
        <v>3</v>
      </c>
      <c r="C19" s="27" t="s">
        <v>72</v>
      </c>
      <c r="D19" s="21">
        <v>-160000000</v>
      </c>
      <c r="E19" s="28"/>
      <c r="F19" s="28"/>
      <c r="G19" s="28"/>
      <c r="H19" s="28">
        <v>-250000000</v>
      </c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>
        <v>0</v>
      </c>
      <c r="AA19" s="20"/>
      <c r="AB19" s="49">
        <f t="shared" si="8"/>
        <v>0</v>
      </c>
    </row>
    <row r="20" spans="1:28" s="7" customFormat="1" ht="24.75" customHeight="1" x14ac:dyDescent="0.2">
      <c r="A20" s="50" t="s">
        <v>9</v>
      </c>
      <c r="B20" s="44" t="s">
        <v>2</v>
      </c>
      <c r="C20" s="29" t="s">
        <v>10</v>
      </c>
      <c r="D20" s="21"/>
      <c r="E20" s="28"/>
      <c r="F20" s="28"/>
      <c r="G20" s="28"/>
      <c r="H20" s="28">
        <f>H21</f>
        <v>-72333333.300000012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>
        <f>Z21</f>
        <v>-19000000</v>
      </c>
      <c r="AA20" s="20"/>
      <c r="AB20" s="14">
        <f t="shared" si="8"/>
        <v>26.267281118095514</v>
      </c>
    </row>
    <row r="21" spans="1:28" s="7" customFormat="1" ht="27" customHeight="1" x14ac:dyDescent="0.2">
      <c r="A21" s="50" t="s">
        <v>11</v>
      </c>
      <c r="B21" s="44" t="s">
        <v>2</v>
      </c>
      <c r="C21" s="30" t="s">
        <v>12</v>
      </c>
      <c r="D21" s="21"/>
      <c r="E21" s="28"/>
      <c r="F21" s="28"/>
      <c r="G21" s="28"/>
      <c r="H21" s="28">
        <f>H22+H27</f>
        <v>-72333333.300000012</v>
      </c>
      <c r="I21" s="66">
        <f t="shared" ref="I21:Z21" si="11">I22+I27</f>
        <v>0</v>
      </c>
      <c r="J21" s="66">
        <f t="shared" si="11"/>
        <v>0</v>
      </c>
      <c r="K21" s="66">
        <f t="shared" si="11"/>
        <v>0</v>
      </c>
      <c r="L21" s="66">
        <f t="shared" si="11"/>
        <v>0</v>
      </c>
      <c r="M21" s="66">
        <f t="shared" si="11"/>
        <v>0</v>
      </c>
      <c r="N21" s="66">
        <f t="shared" si="11"/>
        <v>0</v>
      </c>
      <c r="O21" s="66">
        <f t="shared" si="11"/>
        <v>0</v>
      </c>
      <c r="P21" s="66">
        <f t="shared" si="11"/>
        <v>0</v>
      </c>
      <c r="Q21" s="66">
        <f t="shared" si="11"/>
        <v>0</v>
      </c>
      <c r="R21" s="66">
        <f t="shared" si="11"/>
        <v>0</v>
      </c>
      <c r="S21" s="66">
        <f t="shared" si="11"/>
        <v>0</v>
      </c>
      <c r="T21" s="66">
        <f t="shared" si="11"/>
        <v>0</v>
      </c>
      <c r="U21" s="66">
        <f t="shared" si="11"/>
        <v>0</v>
      </c>
      <c r="V21" s="66">
        <f t="shared" si="11"/>
        <v>0</v>
      </c>
      <c r="W21" s="66">
        <f t="shared" si="11"/>
        <v>0</v>
      </c>
      <c r="X21" s="66">
        <f t="shared" si="11"/>
        <v>0</v>
      </c>
      <c r="Y21" s="66">
        <f t="shared" si="11"/>
        <v>0</v>
      </c>
      <c r="Z21" s="66">
        <f t="shared" si="11"/>
        <v>-19000000</v>
      </c>
      <c r="AA21" s="20"/>
      <c r="AB21" s="14">
        <f t="shared" si="8"/>
        <v>26.267281118095514</v>
      </c>
    </row>
    <row r="22" spans="1:28" s="7" customFormat="1" ht="28.5" customHeight="1" x14ac:dyDescent="0.2">
      <c r="A22" s="50" t="s">
        <v>86</v>
      </c>
      <c r="B22" s="51" t="s">
        <v>2</v>
      </c>
      <c r="C22" s="30" t="s">
        <v>81</v>
      </c>
      <c r="D22" s="22"/>
      <c r="E22" s="14"/>
      <c r="F22" s="14"/>
      <c r="G22" s="14"/>
      <c r="H22" s="14">
        <f>H24</f>
        <v>100000000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>
        <v>0</v>
      </c>
      <c r="AA22" s="23"/>
      <c r="AB22" s="14">
        <f t="shared" si="8"/>
        <v>0</v>
      </c>
    </row>
    <row r="23" spans="1:28" s="7" customFormat="1" ht="24.6" customHeight="1" x14ac:dyDescent="0.2">
      <c r="A23" s="50" t="s">
        <v>80</v>
      </c>
      <c r="B23" s="51" t="s">
        <v>3</v>
      </c>
      <c r="C23" s="30" t="s">
        <v>82</v>
      </c>
      <c r="D23" s="22"/>
      <c r="E23" s="14"/>
      <c r="F23" s="14"/>
      <c r="G23" s="14"/>
      <c r="H23" s="14">
        <v>100000000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>
        <v>0</v>
      </c>
      <c r="AA23" s="23"/>
      <c r="AB23" s="14">
        <v>100</v>
      </c>
    </row>
    <row r="24" spans="1:28" s="7" customFormat="1" ht="46.5" customHeight="1" x14ac:dyDescent="0.2">
      <c r="A24" s="50" t="s">
        <v>87</v>
      </c>
      <c r="B24" s="44" t="s">
        <v>3</v>
      </c>
      <c r="C24" s="31" t="s">
        <v>88</v>
      </c>
      <c r="D24" s="21"/>
      <c r="E24" s="28"/>
      <c r="F24" s="28"/>
      <c r="G24" s="28"/>
      <c r="H24" s="28">
        <v>100000000</v>
      </c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>
        <v>0</v>
      </c>
      <c r="AA24" s="20"/>
      <c r="AB24" s="28">
        <f t="shared" si="8"/>
        <v>0</v>
      </c>
    </row>
    <row r="25" spans="1:28" s="7" customFormat="1" ht="29.1" hidden="1" customHeight="1" x14ac:dyDescent="0.2">
      <c r="A25" s="42" t="s">
        <v>9</v>
      </c>
      <c r="B25" s="41" t="s">
        <v>2</v>
      </c>
      <c r="C25" s="19" t="s">
        <v>10</v>
      </c>
      <c r="D25" s="17">
        <f t="shared" ref="D25:W27" si="12">+D26</f>
        <v>-43725101.710000001</v>
      </c>
      <c r="E25" s="17">
        <f t="shared" si="12"/>
        <v>-43725101.710000001</v>
      </c>
      <c r="F25" s="17">
        <f t="shared" si="12"/>
        <v>-43725101.710000001</v>
      </c>
      <c r="G25" s="17">
        <f t="shared" si="12"/>
        <v>-43725101.710000001</v>
      </c>
      <c r="H25" s="17"/>
      <c r="I25" s="17">
        <f t="shared" si="12"/>
        <v>0</v>
      </c>
      <c r="J25" s="17">
        <f t="shared" si="12"/>
        <v>0</v>
      </c>
      <c r="K25" s="17">
        <f t="shared" si="12"/>
        <v>0</v>
      </c>
      <c r="L25" s="17">
        <f t="shared" si="12"/>
        <v>0</v>
      </c>
      <c r="M25" s="17">
        <f t="shared" si="12"/>
        <v>0</v>
      </c>
      <c r="N25" s="17">
        <f t="shared" si="12"/>
        <v>0</v>
      </c>
      <c r="O25" s="17">
        <f t="shared" si="12"/>
        <v>0</v>
      </c>
      <c r="P25" s="17">
        <f t="shared" si="12"/>
        <v>0</v>
      </c>
      <c r="Q25" s="17">
        <f t="shared" si="12"/>
        <v>0</v>
      </c>
      <c r="R25" s="17">
        <f t="shared" si="12"/>
        <v>0</v>
      </c>
      <c r="S25" s="17">
        <f t="shared" si="12"/>
        <v>0</v>
      </c>
      <c r="T25" s="17">
        <f t="shared" si="12"/>
        <v>0</v>
      </c>
      <c r="U25" s="17">
        <f t="shared" si="5"/>
        <v>0</v>
      </c>
      <c r="V25" s="17">
        <f t="shared" si="6"/>
        <v>0</v>
      </c>
      <c r="W25" s="17">
        <f t="shared" si="12"/>
        <v>0</v>
      </c>
      <c r="X25" s="17">
        <f t="shared" ref="W25:Y27" si="13">+X26</f>
        <v>0</v>
      </c>
      <c r="Y25" s="17">
        <f t="shared" si="13"/>
        <v>0</v>
      </c>
      <c r="Z25" s="17"/>
      <c r="AA25" s="18" t="e">
        <f t="shared" si="7"/>
        <v>#DIV/0!</v>
      </c>
      <c r="AB25" s="17" t="e">
        <f t="shared" si="8"/>
        <v>#DIV/0!</v>
      </c>
    </row>
    <row r="26" spans="1:28" s="7" customFormat="1" ht="7.5" hidden="1" customHeight="1" x14ac:dyDescent="0.2">
      <c r="A26" s="42" t="s">
        <v>11</v>
      </c>
      <c r="B26" s="41" t="s">
        <v>2</v>
      </c>
      <c r="C26" s="19" t="s">
        <v>12</v>
      </c>
      <c r="D26" s="17">
        <f t="shared" si="12"/>
        <v>-43725101.710000001</v>
      </c>
      <c r="E26" s="17">
        <f t="shared" si="12"/>
        <v>-43725101.710000001</v>
      </c>
      <c r="F26" s="17">
        <f t="shared" si="12"/>
        <v>-43725101.710000001</v>
      </c>
      <c r="G26" s="17">
        <f t="shared" si="12"/>
        <v>-43725101.710000001</v>
      </c>
      <c r="H26" s="17"/>
      <c r="I26" s="17">
        <f t="shared" si="12"/>
        <v>0</v>
      </c>
      <c r="J26" s="17">
        <f t="shared" si="12"/>
        <v>0</v>
      </c>
      <c r="K26" s="17">
        <f t="shared" si="12"/>
        <v>0</v>
      </c>
      <c r="L26" s="17">
        <f t="shared" si="12"/>
        <v>0</v>
      </c>
      <c r="M26" s="17">
        <f t="shared" si="12"/>
        <v>0</v>
      </c>
      <c r="N26" s="17">
        <f t="shared" si="12"/>
        <v>0</v>
      </c>
      <c r="O26" s="17">
        <f t="shared" si="12"/>
        <v>0</v>
      </c>
      <c r="P26" s="17">
        <f t="shared" si="12"/>
        <v>0</v>
      </c>
      <c r="Q26" s="17">
        <f t="shared" si="12"/>
        <v>0</v>
      </c>
      <c r="R26" s="17">
        <f t="shared" si="12"/>
        <v>0</v>
      </c>
      <c r="S26" s="17">
        <f t="shared" si="12"/>
        <v>0</v>
      </c>
      <c r="T26" s="17">
        <f t="shared" si="12"/>
        <v>0</v>
      </c>
      <c r="U26" s="17">
        <f t="shared" si="5"/>
        <v>0</v>
      </c>
      <c r="V26" s="17">
        <f t="shared" si="6"/>
        <v>0</v>
      </c>
      <c r="W26" s="17">
        <f t="shared" si="13"/>
        <v>0</v>
      </c>
      <c r="X26" s="17">
        <f t="shared" si="13"/>
        <v>0</v>
      </c>
      <c r="Y26" s="17">
        <f t="shared" si="13"/>
        <v>0</v>
      </c>
      <c r="Z26" s="17"/>
      <c r="AA26" s="18" t="e">
        <f t="shared" si="7"/>
        <v>#DIV/0!</v>
      </c>
      <c r="AB26" s="17" t="e">
        <f t="shared" si="8"/>
        <v>#DIV/0!</v>
      </c>
    </row>
    <row r="27" spans="1:28" s="7" customFormat="1" ht="28.5" customHeight="1" x14ac:dyDescent="0.2">
      <c r="A27" s="46" t="s">
        <v>89</v>
      </c>
      <c r="B27" s="44" t="s">
        <v>2</v>
      </c>
      <c r="C27" s="24" t="s">
        <v>13</v>
      </c>
      <c r="D27" s="28">
        <f t="shared" si="12"/>
        <v>-43725101.710000001</v>
      </c>
      <c r="E27" s="28">
        <f t="shared" si="12"/>
        <v>-43725101.710000001</v>
      </c>
      <c r="F27" s="28">
        <f t="shared" si="12"/>
        <v>-43725101.710000001</v>
      </c>
      <c r="G27" s="28">
        <f t="shared" si="12"/>
        <v>-43725101.710000001</v>
      </c>
      <c r="H27" s="28">
        <f t="shared" si="12"/>
        <v>-172333333.30000001</v>
      </c>
      <c r="I27" s="28">
        <f t="shared" si="12"/>
        <v>0</v>
      </c>
      <c r="J27" s="28">
        <f t="shared" si="12"/>
        <v>0</v>
      </c>
      <c r="K27" s="28">
        <f t="shared" si="12"/>
        <v>0</v>
      </c>
      <c r="L27" s="28">
        <f t="shared" si="12"/>
        <v>0</v>
      </c>
      <c r="M27" s="28">
        <f t="shared" si="12"/>
        <v>0</v>
      </c>
      <c r="N27" s="28">
        <f t="shared" si="12"/>
        <v>0</v>
      </c>
      <c r="O27" s="28">
        <f t="shared" si="12"/>
        <v>0</v>
      </c>
      <c r="P27" s="28">
        <f t="shared" si="12"/>
        <v>0</v>
      </c>
      <c r="Q27" s="28">
        <f t="shared" si="12"/>
        <v>0</v>
      </c>
      <c r="R27" s="28">
        <f t="shared" si="12"/>
        <v>0</v>
      </c>
      <c r="S27" s="28">
        <f t="shared" si="12"/>
        <v>0</v>
      </c>
      <c r="T27" s="28">
        <f t="shared" si="12"/>
        <v>0</v>
      </c>
      <c r="U27" s="28">
        <f t="shared" si="5"/>
        <v>0</v>
      </c>
      <c r="V27" s="28">
        <f t="shared" si="6"/>
        <v>0</v>
      </c>
      <c r="W27" s="28">
        <f t="shared" si="13"/>
        <v>0</v>
      </c>
      <c r="X27" s="28">
        <f t="shared" si="13"/>
        <v>0</v>
      </c>
      <c r="Y27" s="28">
        <f t="shared" si="13"/>
        <v>0</v>
      </c>
      <c r="Z27" s="28">
        <f>+Z28</f>
        <v>-19000000</v>
      </c>
      <c r="AA27" s="20">
        <f t="shared" si="7"/>
        <v>0</v>
      </c>
      <c r="AB27" s="28">
        <f t="shared" si="8"/>
        <v>11.025145069830781</v>
      </c>
    </row>
    <row r="28" spans="1:28" s="7" customFormat="1" ht="35.25" customHeight="1" x14ac:dyDescent="0.2">
      <c r="A28" s="46" t="s">
        <v>33</v>
      </c>
      <c r="B28" s="44" t="s">
        <v>3</v>
      </c>
      <c r="C28" s="24" t="s">
        <v>14</v>
      </c>
      <c r="D28" s="28">
        <v>-43725101.710000001</v>
      </c>
      <c r="E28" s="28">
        <v>-43725101.710000001</v>
      </c>
      <c r="F28" s="28">
        <v>-43725101.710000001</v>
      </c>
      <c r="G28" s="28">
        <v>-43725101.710000001</v>
      </c>
      <c r="H28" s="28">
        <v>-172333333.30000001</v>
      </c>
      <c r="I28" s="28"/>
      <c r="J28" s="28"/>
      <c r="K28" s="28"/>
      <c r="L28" s="28">
        <f>I28+J28+K28</f>
        <v>0</v>
      </c>
      <c r="M28" s="28"/>
      <c r="N28" s="28"/>
      <c r="O28" s="28"/>
      <c r="P28" s="28">
        <f t="shared" ref="P28" si="14">M28+N28+O28</f>
        <v>0</v>
      </c>
      <c r="Q28" s="28">
        <f t="shared" ref="Q28:Q52" si="15">L28+P28</f>
        <v>0</v>
      </c>
      <c r="R28" s="28"/>
      <c r="S28" s="28"/>
      <c r="T28" s="28"/>
      <c r="U28" s="28">
        <f t="shared" si="5"/>
        <v>0</v>
      </c>
      <c r="V28" s="28">
        <f t="shared" si="6"/>
        <v>0</v>
      </c>
      <c r="W28" s="28"/>
      <c r="X28" s="28"/>
      <c r="Y28" s="28"/>
      <c r="Z28" s="28">
        <v>-19000000</v>
      </c>
      <c r="AA28" s="20">
        <f t="shared" si="7"/>
        <v>0</v>
      </c>
      <c r="AB28" s="28">
        <f t="shared" si="8"/>
        <v>11.025145069830781</v>
      </c>
    </row>
    <row r="29" spans="1:28" s="7" customFormat="1" ht="50.25" customHeight="1" x14ac:dyDescent="0.2">
      <c r="A29" s="46" t="s">
        <v>91</v>
      </c>
      <c r="B29" s="51" t="s">
        <v>3</v>
      </c>
      <c r="C29" s="24" t="s">
        <v>90</v>
      </c>
      <c r="D29" s="52"/>
      <c r="E29" s="52"/>
      <c r="F29" s="52"/>
      <c r="G29" s="52"/>
      <c r="H29" s="52">
        <v>-100000000</v>
      </c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>
        <v>0</v>
      </c>
      <c r="AA29" s="20"/>
      <c r="AB29" s="60">
        <f t="shared" si="8"/>
        <v>0</v>
      </c>
    </row>
    <row r="30" spans="1:28" s="7" customFormat="1" ht="12.75" hidden="1" x14ac:dyDescent="0.2">
      <c r="A30" s="54" t="s">
        <v>40</v>
      </c>
      <c r="B30" s="55" t="s">
        <v>2</v>
      </c>
      <c r="C30" s="56" t="s">
        <v>41</v>
      </c>
      <c r="D30" s="52">
        <f t="shared" ref="D30:S32" si="16">+D31</f>
        <v>0</v>
      </c>
      <c r="E30" s="52">
        <f t="shared" si="16"/>
        <v>0</v>
      </c>
      <c r="F30" s="52">
        <f t="shared" si="16"/>
        <v>0</v>
      </c>
      <c r="G30" s="52">
        <f t="shared" si="16"/>
        <v>0</v>
      </c>
      <c r="H30" s="52">
        <f t="shared" si="16"/>
        <v>0</v>
      </c>
      <c r="I30" s="52">
        <f t="shared" si="16"/>
        <v>0</v>
      </c>
      <c r="J30" s="52">
        <f t="shared" si="16"/>
        <v>0</v>
      </c>
      <c r="K30" s="52">
        <f t="shared" si="16"/>
        <v>0</v>
      </c>
      <c r="L30" s="52">
        <f t="shared" si="16"/>
        <v>5000000</v>
      </c>
      <c r="M30" s="52">
        <f t="shared" si="16"/>
        <v>0</v>
      </c>
      <c r="N30" s="52">
        <f t="shared" si="16"/>
        <v>0</v>
      </c>
      <c r="O30" s="52">
        <f t="shared" si="16"/>
        <v>0</v>
      </c>
      <c r="P30" s="52">
        <f t="shared" si="16"/>
        <v>0</v>
      </c>
      <c r="Q30" s="52">
        <f t="shared" si="16"/>
        <v>5000000</v>
      </c>
      <c r="R30" s="52">
        <f t="shared" si="16"/>
        <v>0</v>
      </c>
      <c r="S30" s="52">
        <f t="shared" si="16"/>
        <v>0</v>
      </c>
      <c r="T30" s="52">
        <f t="shared" ref="T30:Z32" si="17">+T31</f>
        <v>0</v>
      </c>
      <c r="U30" s="52">
        <f t="shared" si="5"/>
        <v>0</v>
      </c>
      <c r="V30" s="52">
        <f t="shared" si="6"/>
        <v>5000000</v>
      </c>
      <c r="W30" s="52">
        <f t="shared" si="17"/>
        <v>0</v>
      </c>
      <c r="X30" s="52">
        <f t="shared" si="17"/>
        <v>0</v>
      </c>
      <c r="Y30" s="52">
        <f t="shared" si="17"/>
        <v>0</v>
      </c>
      <c r="Z30" s="52">
        <f t="shared" si="17"/>
        <v>0</v>
      </c>
      <c r="AA30" s="20"/>
      <c r="AB30" s="52" t="e">
        <f t="shared" si="8"/>
        <v>#DIV/0!</v>
      </c>
    </row>
    <row r="31" spans="1:28" s="7" customFormat="1" ht="12.75" hidden="1" x14ac:dyDescent="0.2">
      <c r="A31" s="57" t="s">
        <v>42</v>
      </c>
      <c r="B31" s="55" t="s">
        <v>2</v>
      </c>
      <c r="C31" s="56" t="s">
        <v>43</v>
      </c>
      <c r="D31" s="52">
        <f t="shared" si="16"/>
        <v>0</v>
      </c>
      <c r="E31" s="52">
        <f t="shared" si="16"/>
        <v>0</v>
      </c>
      <c r="F31" s="52">
        <f t="shared" si="16"/>
        <v>0</v>
      </c>
      <c r="G31" s="52">
        <f t="shared" si="16"/>
        <v>0</v>
      </c>
      <c r="H31" s="52">
        <f t="shared" si="16"/>
        <v>0</v>
      </c>
      <c r="I31" s="52">
        <f t="shared" si="16"/>
        <v>0</v>
      </c>
      <c r="J31" s="52">
        <f t="shared" si="16"/>
        <v>0</v>
      </c>
      <c r="K31" s="52">
        <f t="shared" si="16"/>
        <v>0</v>
      </c>
      <c r="L31" s="52">
        <f t="shared" si="16"/>
        <v>5000000</v>
      </c>
      <c r="M31" s="52">
        <f t="shared" si="16"/>
        <v>0</v>
      </c>
      <c r="N31" s="52">
        <f t="shared" si="16"/>
        <v>0</v>
      </c>
      <c r="O31" s="52">
        <f t="shared" si="16"/>
        <v>0</v>
      </c>
      <c r="P31" s="52">
        <f t="shared" si="16"/>
        <v>0</v>
      </c>
      <c r="Q31" s="52">
        <f t="shared" si="16"/>
        <v>5000000</v>
      </c>
      <c r="R31" s="52">
        <f t="shared" si="16"/>
        <v>0</v>
      </c>
      <c r="S31" s="52">
        <f t="shared" si="16"/>
        <v>0</v>
      </c>
      <c r="T31" s="52">
        <f t="shared" si="17"/>
        <v>0</v>
      </c>
      <c r="U31" s="52">
        <f t="shared" si="5"/>
        <v>0</v>
      </c>
      <c r="V31" s="52">
        <f t="shared" si="6"/>
        <v>5000000</v>
      </c>
      <c r="W31" s="52">
        <f t="shared" si="17"/>
        <v>0</v>
      </c>
      <c r="X31" s="52">
        <f t="shared" si="17"/>
        <v>0</v>
      </c>
      <c r="Y31" s="52">
        <f t="shared" si="17"/>
        <v>0</v>
      </c>
      <c r="Z31" s="52">
        <f t="shared" si="17"/>
        <v>0</v>
      </c>
      <c r="AA31" s="20"/>
      <c r="AB31" s="52" t="e">
        <f t="shared" si="8"/>
        <v>#DIV/0!</v>
      </c>
    </row>
    <row r="32" spans="1:28" s="7" customFormat="1" ht="65.25" hidden="1" customHeight="1" x14ac:dyDescent="0.2">
      <c r="A32" s="57" t="s">
        <v>44</v>
      </c>
      <c r="B32" s="55" t="s">
        <v>2</v>
      </c>
      <c r="C32" s="56" t="s">
        <v>45</v>
      </c>
      <c r="D32" s="52">
        <f t="shared" si="16"/>
        <v>0</v>
      </c>
      <c r="E32" s="52">
        <f t="shared" si="16"/>
        <v>0</v>
      </c>
      <c r="F32" s="52">
        <f t="shared" si="16"/>
        <v>0</v>
      </c>
      <c r="G32" s="52">
        <f t="shared" si="16"/>
        <v>0</v>
      </c>
      <c r="H32" s="52">
        <f t="shared" si="16"/>
        <v>0</v>
      </c>
      <c r="I32" s="52">
        <f t="shared" si="16"/>
        <v>0</v>
      </c>
      <c r="J32" s="52">
        <f t="shared" si="16"/>
        <v>0</v>
      </c>
      <c r="K32" s="52">
        <f t="shared" si="16"/>
        <v>0</v>
      </c>
      <c r="L32" s="52">
        <f t="shared" si="16"/>
        <v>5000000</v>
      </c>
      <c r="M32" s="52">
        <f t="shared" si="16"/>
        <v>0</v>
      </c>
      <c r="N32" s="52">
        <f t="shared" si="16"/>
        <v>0</v>
      </c>
      <c r="O32" s="52">
        <f t="shared" si="16"/>
        <v>0</v>
      </c>
      <c r="P32" s="52">
        <f t="shared" si="16"/>
        <v>0</v>
      </c>
      <c r="Q32" s="52">
        <f t="shared" si="16"/>
        <v>5000000</v>
      </c>
      <c r="R32" s="52">
        <f t="shared" si="16"/>
        <v>0</v>
      </c>
      <c r="S32" s="52">
        <f t="shared" si="16"/>
        <v>0</v>
      </c>
      <c r="T32" s="52">
        <f t="shared" si="17"/>
        <v>0</v>
      </c>
      <c r="U32" s="52">
        <f t="shared" si="5"/>
        <v>0</v>
      </c>
      <c r="V32" s="52">
        <f t="shared" si="6"/>
        <v>5000000</v>
      </c>
      <c r="W32" s="52">
        <f t="shared" si="17"/>
        <v>0</v>
      </c>
      <c r="X32" s="52">
        <f t="shared" si="17"/>
        <v>0</v>
      </c>
      <c r="Y32" s="52">
        <f t="shared" si="17"/>
        <v>0</v>
      </c>
      <c r="Z32" s="52">
        <f t="shared" si="17"/>
        <v>0</v>
      </c>
      <c r="AA32" s="20"/>
      <c r="AB32" s="52" t="e">
        <f t="shared" si="8"/>
        <v>#DIV/0!</v>
      </c>
    </row>
    <row r="33" spans="1:28" s="7" customFormat="1" ht="114.75" hidden="1" x14ac:dyDescent="0.2">
      <c r="A33" s="57" t="s">
        <v>47</v>
      </c>
      <c r="B33" s="55" t="s">
        <v>3</v>
      </c>
      <c r="C33" s="56" t="s">
        <v>46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20">
        <v>0</v>
      </c>
      <c r="K33" s="52"/>
      <c r="L33" s="52">
        <v>5000000</v>
      </c>
      <c r="M33" s="52"/>
      <c r="N33" s="20">
        <v>0</v>
      </c>
      <c r="O33" s="52"/>
      <c r="P33" s="52">
        <v>0</v>
      </c>
      <c r="Q33" s="52">
        <f t="shared" si="15"/>
        <v>5000000</v>
      </c>
      <c r="R33" s="52"/>
      <c r="S33" s="52"/>
      <c r="T33" s="52"/>
      <c r="U33" s="52">
        <f t="shared" si="5"/>
        <v>0</v>
      </c>
      <c r="V33" s="52">
        <f t="shared" si="6"/>
        <v>5000000</v>
      </c>
      <c r="W33" s="52"/>
      <c r="X33" s="52"/>
      <c r="Y33" s="52"/>
      <c r="Z33" s="52">
        <v>0</v>
      </c>
      <c r="AA33" s="20"/>
      <c r="AB33" s="52" t="e">
        <f t="shared" si="8"/>
        <v>#DIV/0!</v>
      </c>
    </row>
    <row r="34" spans="1:28" s="7" customFormat="1" ht="12.75" hidden="1" x14ac:dyDescent="0.2">
      <c r="A34" s="45" t="s">
        <v>40</v>
      </c>
      <c r="B34" s="47" t="s">
        <v>2</v>
      </c>
      <c r="C34" s="25" t="s">
        <v>74</v>
      </c>
      <c r="D34" s="28"/>
      <c r="E34" s="28"/>
      <c r="F34" s="28"/>
      <c r="G34" s="28"/>
      <c r="H34" s="28">
        <v>0</v>
      </c>
      <c r="I34" s="28"/>
      <c r="J34" s="20"/>
      <c r="K34" s="28"/>
      <c r="L34" s="28"/>
      <c r="M34" s="28"/>
      <c r="N34" s="20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>
        <f>+Z35</f>
        <v>0</v>
      </c>
      <c r="AA34" s="20"/>
      <c r="AB34" s="28">
        <v>0</v>
      </c>
    </row>
    <row r="35" spans="1:28" s="7" customFormat="1" ht="32.1" hidden="1" customHeight="1" x14ac:dyDescent="0.2">
      <c r="A35" s="45" t="s">
        <v>42</v>
      </c>
      <c r="B35" s="47" t="s">
        <v>2</v>
      </c>
      <c r="C35" s="25" t="s">
        <v>75</v>
      </c>
      <c r="D35" s="28"/>
      <c r="E35" s="28"/>
      <c r="F35" s="28"/>
      <c r="G35" s="28"/>
      <c r="H35" s="28">
        <v>0</v>
      </c>
      <c r="I35" s="28"/>
      <c r="J35" s="20"/>
      <c r="K35" s="28"/>
      <c r="L35" s="28"/>
      <c r="M35" s="28"/>
      <c r="N35" s="20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>
        <f>Z36</f>
        <v>0</v>
      </c>
      <c r="AA35" s="20"/>
      <c r="AB35" s="28">
        <v>0</v>
      </c>
    </row>
    <row r="36" spans="1:28" s="7" customFormat="1" ht="75.599999999999994" hidden="1" customHeight="1" x14ac:dyDescent="0.2">
      <c r="A36" s="45" t="s">
        <v>44</v>
      </c>
      <c r="B36" s="44" t="s">
        <v>2</v>
      </c>
      <c r="C36" s="25" t="s">
        <v>76</v>
      </c>
      <c r="D36" s="28"/>
      <c r="E36" s="28"/>
      <c r="F36" s="28"/>
      <c r="G36" s="28"/>
      <c r="H36" s="28">
        <v>0</v>
      </c>
      <c r="I36" s="28"/>
      <c r="J36" s="20"/>
      <c r="K36" s="28"/>
      <c r="L36" s="28"/>
      <c r="M36" s="28"/>
      <c r="N36" s="20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>
        <f>+Z37</f>
        <v>0</v>
      </c>
      <c r="AA36" s="20"/>
      <c r="AB36" s="28">
        <v>0</v>
      </c>
    </row>
    <row r="37" spans="1:28" s="7" customFormat="1" ht="143.44999999999999" hidden="1" customHeight="1" x14ac:dyDescent="0.2">
      <c r="A37" s="45" t="s">
        <v>47</v>
      </c>
      <c r="B37" s="47" t="s">
        <v>3</v>
      </c>
      <c r="C37" s="25" t="s">
        <v>77</v>
      </c>
      <c r="D37" s="28"/>
      <c r="E37" s="28"/>
      <c r="F37" s="28"/>
      <c r="G37" s="28"/>
      <c r="H37" s="28">
        <v>0</v>
      </c>
      <c r="I37" s="28"/>
      <c r="J37" s="20"/>
      <c r="K37" s="28"/>
      <c r="L37" s="28"/>
      <c r="M37" s="28"/>
      <c r="N37" s="20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>
        <v>0</v>
      </c>
      <c r="AA37" s="20"/>
      <c r="AB37" s="28">
        <v>0</v>
      </c>
    </row>
    <row r="38" spans="1:28" s="7" customFormat="1" ht="16.5" hidden="1" customHeight="1" x14ac:dyDescent="0.2">
      <c r="A38" s="45" t="s">
        <v>40</v>
      </c>
      <c r="B38" s="47" t="s">
        <v>2</v>
      </c>
      <c r="C38" s="25" t="s">
        <v>74</v>
      </c>
      <c r="D38" s="58"/>
      <c r="E38" s="58"/>
      <c r="F38" s="58"/>
      <c r="G38" s="58"/>
      <c r="H38" s="58" t="s">
        <v>98</v>
      </c>
      <c r="I38" s="58"/>
      <c r="J38" s="20"/>
      <c r="K38" s="58"/>
      <c r="L38" s="58"/>
      <c r="M38" s="58"/>
      <c r="N38" s="20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>
        <v>44000000</v>
      </c>
      <c r="AA38" s="20"/>
      <c r="AB38" s="58" t="s">
        <v>99</v>
      </c>
    </row>
    <row r="39" spans="1:28" s="7" customFormat="1" ht="17.100000000000001" hidden="1" customHeight="1" x14ac:dyDescent="0.2">
      <c r="A39" s="45" t="s">
        <v>42</v>
      </c>
      <c r="B39" s="47" t="s">
        <v>2</v>
      </c>
      <c r="C39" s="25" t="s">
        <v>75</v>
      </c>
      <c r="D39" s="58"/>
      <c r="E39" s="58"/>
      <c r="F39" s="58"/>
      <c r="G39" s="58"/>
      <c r="H39" s="58" t="s">
        <v>99</v>
      </c>
      <c r="I39" s="58"/>
      <c r="J39" s="20"/>
      <c r="K39" s="58"/>
      <c r="L39" s="58"/>
      <c r="M39" s="58"/>
      <c r="N39" s="20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>
        <v>44000000</v>
      </c>
      <c r="AA39" s="20"/>
      <c r="AB39" s="58" t="s">
        <v>100</v>
      </c>
    </row>
    <row r="40" spans="1:28" s="7" customFormat="1" ht="50.45" hidden="1" customHeight="1" x14ac:dyDescent="0.2">
      <c r="A40" s="45" t="s">
        <v>44</v>
      </c>
      <c r="B40" s="47" t="s">
        <v>2</v>
      </c>
      <c r="C40" s="25" t="s">
        <v>92</v>
      </c>
      <c r="D40" s="58"/>
      <c r="E40" s="58"/>
      <c r="F40" s="58"/>
      <c r="G40" s="58"/>
      <c r="H40" s="58" t="s">
        <v>99</v>
      </c>
      <c r="I40" s="58"/>
      <c r="J40" s="20"/>
      <c r="K40" s="58"/>
      <c r="L40" s="58"/>
      <c r="M40" s="58"/>
      <c r="N40" s="20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>
        <v>440000000</v>
      </c>
      <c r="AA40" s="20"/>
      <c r="AB40" s="58" t="s">
        <v>99</v>
      </c>
    </row>
    <row r="41" spans="1:28" s="7" customFormat="1" ht="108.95" hidden="1" customHeight="1" x14ac:dyDescent="0.2">
      <c r="A41" s="45" t="s">
        <v>47</v>
      </c>
      <c r="B41" s="47" t="s">
        <v>3</v>
      </c>
      <c r="C41" s="25" t="s">
        <v>93</v>
      </c>
      <c r="D41" s="58"/>
      <c r="E41" s="58"/>
      <c r="F41" s="58"/>
      <c r="G41" s="58"/>
      <c r="H41" s="58" t="s">
        <v>99</v>
      </c>
      <c r="I41" s="58"/>
      <c r="J41" s="20"/>
      <c r="K41" s="58"/>
      <c r="L41" s="58"/>
      <c r="M41" s="58"/>
      <c r="N41" s="20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>
        <v>44000000</v>
      </c>
      <c r="AA41" s="20"/>
      <c r="AB41" s="58" t="s">
        <v>99</v>
      </c>
    </row>
    <row r="42" spans="1:28" s="7" customFormat="1" ht="147" hidden="1" customHeight="1" x14ac:dyDescent="0.2">
      <c r="A42" s="45" t="s">
        <v>94</v>
      </c>
      <c r="B42" s="47" t="s">
        <v>3</v>
      </c>
      <c r="C42" s="25" t="s">
        <v>95</v>
      </c>
      <c r="D42" s="58"/>
      <c r="E42" s="58"/>
      <c r="F42" s="58"/>
      <c r="G42" s="58"/>
      <c r="H42" s="58" t="s">
        <v>99</v>
      </c>
      <c r="I42" s="58"/>
      <c r="J42" s="20"/>
      <c r="K42" s="58"/>
      <c r="L42" s="58"/>
      <c r="M42" s="58"/>
      <c r="N42" s="20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>
        <v>1500000</v>
      </c>
      <c r="AA42" s="20"/>
      <c r="AB42" s="58" t="s">
        <v>99</v>
      </c>
    </row>
    <row r="43" spans="1:28" s="7" customFormat="1" ht="170.25" customHeight="1" x14ac:dyDescent="0.2">
      <c r="A43" s="45" t="s">
        <v>96</v>
      </c>
      <c r="B43" s="47" t="s">
        <v>3</v>
      </c>
      <c r="C43" s="25" t="s">
        <v>97</v>
      </c>
      <c r="D43" s="58"/>
      <c r="E43" s="58"/>
      <c r="F43" s="58"/>
      <c r="G43" s="58"/>
      <c r="H43" s="58" t="s">
        <v>99</v>
      </c>
      <c r="I43" s="58"/>
      <c r="J43" s="20"/>
      <c r="K43" s="58"/>
      <c r="L43" s="58"/>
      <c r="M43" s="58"/>
      <c r="N43" s="20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>
        <v>61100000</v>
      </c>
      <c r="AA43" s="20"/>
      <c r="AB43" s="58" t="s">
        <v>99</v>
      </c>
    </row>
    <row r="44" spans="1:28" s="7" customFormat="1" ht="14.25" customHeight="1" x14ac:dyDescent="0.2">
      <c r="A44" s="43" t="s">
        <v>15</v>
      </c>
      <c r="B44" s="59" t="s">
        <v>2</v>
      </c>
      <c r="C44" s="27" t="s">
        <v>16</v>
      </c>
      <c r="D44" s="28">
        <f t="shared" ref="D44:G44" si="18">D49+D45</f>
        <v>0</v>
      </c>
      <c r="E44" s="28">
        <f t="shared" si="18"/>
        <v>0</v>
      </c>
      <c r="F44" s="28">
        <f t="shared" si="18"/>
        <v>0</v>
      </c>
      <c r="G44" s="28">
        <f t="shared" si="18"/>
        <v>0</v>
      </c>
      <c r="H44" s="28">
        <v>42152713.549999997</v>
      </c>
      <c r="I44" s="28">
        <f t="shared" ref="I44:Y44" si="19">I45+I49</f>
        <v>0</v>
      </c>
      <c r="J44" s="28">
        <f t="shared" si="19"/>
        <v>0</v>
      </c>
      <c r="K44" s="28">
        <f t="shared" si="19"/>
        <v>0</v>
      </c>
      <c r="L44" s="28">
        <f t="shared" si="19"/>
        <v>-18898532.440000057</v>
      </c>
      <c r="M44" s="28">
        <f t="shared" si="19"/>
        <v>0</v>
      </c>
      <c r="N44" s="28">
        <f t="shared" si="19"/>
        <v>0</v>
      </c>
      <c r="O44" s="28">
        <f t="shared" si="19"/>
        <v>0</v>
      </c>
      <c r="P44" s="28">
        <f t="shared" si="19"/>
        <v>0</v>
      </c>
      <c r="Q44" s="28">
        <f t="shared" si="19"/>
        <v>-18898532.440000057</v>
      </c>
      <c r="R44" s="28">
        <f t="shared" si="19"/>
        <v>0</v>
      </c>
      <c r="S44" s="28">
        <f t="shared" si="19"/>
        <v>0</v>
      </c>
      <c r="T44" s="28">
        <f t="shared" si="19"/>
        <v>0</v>
      </c>
      <c r="U44" s="28">
        <f t="shared" si="19"/>
        <v>0</v>
      </c>
      <c r="V44" s="28">
        <f t="shared" si="19"/>
        <v>-18898532.440000057</v>
      </c>
      <c r="W44" s="28">
        <f t="shared" si="19"/>
        <v>0</v>
      </c>
      <c r="X44" s="28">
        <f t="shared" si="19"/>
        <v>0</v>
      </c>
      <c r="Y44" s="28">
        <f t="shared" si="19"/>
        <v>0</v>
      </c>
      <c r="Z44" s="28">
        <v>1556127.66</v>
      </c>
      <c r="AA44" s="20">
        <f t="shared" si="7"/>
        <v>-44.833489586817024</v>
      </c>
      <c r="AB44" s="28">
        <f t="shared" si="8"/>
        <v>3.6916429072927381</v>
      </c>
    </row>
    <row r="45" spans="1:28" s="7" customFormat="1" ht="12.95" customHeight="1" x14ac:dyDescent="0.2">
      <c r="A45" s="43" t="s">
        <v>17</v>
      </c>
      <c r="B45" s="44" t="s">
        <v>2</v>
      </c>
      <c r="C45" s="27" t="s">
        <v>18</v>
      </c>
      <c r="D45" s="28">
        <f t="shared" ref="D45:Z45" si="20">D46</f>
        <v>-2896642833.5300002</v>
      </c>
      <c r="E45" s="28">
        <f t="shared" si="20"/>
        <v>-2896642833.5300002</v>
      </c>
      <c r="F45" s="28">
        <f t="shared" si="20"/>
        <v>-2896642833.5300002</v>
      </c>
      <c r="G45" s="28">
        <f t="shared" si="20"/>
        <v>-2896642833.5300002</v>
      </c>
      <c r="H45" s="26">
        <f t="shared" si="20"/>
        <v>-5497037975.2600002</v>
      </c>
      <c r="I45" s="26">
        <f t="shared" si="20"/>
        <v>0</v>
      </c>
      <c r="J45" s="26">
        <f t="shared" si="20"/>
        <v>0</v>
      </c>
      <c r="K45" s="26">
        <f t="shared" si="20"/>
        <v>0</v>
      </c>
      <c r="L45" s="26">
        <f t="shared" si="20"/>
        <v>-872843677.20000005</v>
      </c>
      <c r="M45" s="26">
        <f t="shared" si="20"/>
        <v>0</v>
      </c>
      <c r="N45" s="26">
        <f t="shared" si="20"/>
        <v>0</v>
      </c>
      <c r="O45" s="26">
        <f t="shared" si="20"/>
        <v>0</v>
      </c>
      <c r="P45" s="26">
        <f t="shared" si="20"/>
        <v>0</v>
      </c>
      <c r="Q45" s="26">
        <f t="shared" si="20"/>
        <v>-872843677.20000005</v>
      </c>
      <c r="R45" s="26">
        <f t="shared" si="20"/>
        <v>0</v>
      </c>
      <c r="S45" s="26">
        <f t="shared" si="20"/>
        <v>0</v>
      </c>
      <c r="T45" s="26">
        <f t="shared" si="20"/>
        <v>0</v>
      </c>
      <c r="U45" s="28">
        <f t="shared" si="5"/>
        <v>0</v>
      </c>
      <c r="V45" s="28">
        <f t="shared" si="6"/>
        <v>-872843677.20000005</v>
      </c>
      <c r="W45" s="26">
        <f t="shared" si="20"/>
        <v>0</v>
      </c>
      <c r="X45" s="26">
        <f t="shared" si="20"/>
        <v>0</v>
      </c>
      <c r="Y45" s="26">
        <f t="shared" si="20"/>
        <v>0</v>
      </c>
      <c r="Z45" s="26">
        <f t="shared" si="20"/>
        <v>-2961289373.8800001</v>
      </c>
      <c r="AA45" s="20">
        <f t="shared" si="7"/>
        <v>15.87843637115707</v>
      </c>
      <c r="AB45" s="28">
        <f t="shared" si="8"/>
        <v>53.87063700865076</v>
      </c>
    </row>
    <row r="46" spans="1:28" s="7" customFormat="1" ht="15" customHeight="1" x14ac:dyDescent="0.2">
      <c r="A46" s="43" t="s">
        <v>19</v>
      </c>
      <c r="B46" s="44" t="s">
        <v>2</v>
      </c>
      <c r="C46" s="27" t="s">
        <v>20</v>
      </c>
      <c r="D46" s="28">
        <f t="shared" ref="D46:Z46" si="21">+D47</f>
        <v>-2896642833.5300002</v>
      </c>
      <c r="E46" s="28">
        <f t="shared" si="21"/>
        <v>-2896642833.5300002</v>
      </c>
      <c r="F46" s="28">
        <f t="shared" si="21"/>
        <v>-2896642833.5300002</v>
      </c>
      <c r="G46" s="28">
        <f t="shared" si="21"/>
        <v>-2896642833.5300002</v>
      </c>
      <c r="H46" s="26">
        <f t="shared" si="21"/>
        <v>-5497037975.2600002</v>
      </c>
      <c r="I46" s="26">
        <f t="shared" si="21"/>
        <v>0</v>
      </c>
      <c r="J46" s="26">
        <f t="shared" si="21"/>
        <v>0</v>
      </c>
      <c r="K46" s="26">
        <f t="shared" si="21"/>
        <v>0</v>
      </c>
      <c r="L46" s="26">
        <f t="shared" si="21"/>
        <v>-872843677.20000005</v>
      </c>
      <c r="M46" s="26">
        <f t="shared" si="21"/>
        <v>0</v>
      </c>
      <c r="N46" s="26">
        <f t="shared" si="21"/>
        <v>0</v>
      </c>
      <c r="O46" s="26">
        <f t="shared" si="21"/>
        <v>0</v>
      </c>
      <c r="P46" s="26">
        <f t="shared" si="21"/>
        <v>0</v>
      </c>
      <c r="Q46" s="26">
        <f t="shared" si="21"/>
        <v>-872843677.20000005</v>
      </c>
      <c r="R46" s="26">
        <f t="shared" si="21"/>
        <v>0</v>
      </c>
      <c r="S46" s="26">
        <f t="shared" si="21"/>
        <v>0</v>
      </c>
      <c r="T46" s="26">
        <f t="shared" si="21"/>
        <v>0</v>
      </c>
      <c r="U46" s="28">
        <f t="shared" si="5"/>
        <v>0</v>
      </c>
      <c r="V46" s="28">
        <f t="shared" si="6"/>
        <v>-872843677.20000005</v>
      </c>
      <c r="W46" s="26">
        <f t="shared" si="21"/>
        <v>0</v>
      </c>
      <c r="X46" s="26">
        <f t="shared" si="21"/>
        <v>0</v>
      </c>
      <c r="Y46" s="26">
        <f t="shared" si="21"/>
        <v>0</v>
      </c>
      <c r="Z46" s="26">
        <f t="shared" si="21"/>
        <v>-2961289373.8800001</v>
      </c>
      <c r="AA46" s="20">
        <f t="shared" si="7"/>
        <v>15.87843637115707</v>
      </c>
      <c r="AB46" s="28">
        <f t="shared" si="8"/>
        <v>53.87063700865076</v>
      </c>
    </row>
    <row r="47" spans="1:28" s="7" customFormat="1" ht="17.45" customHeight="1" x14ac:dyDescent="0.2">
      <c r="A47" s="43" t="s">
        <v>21</v>
      </c>
      <c r="B47" s="44" t="s">
        <v>2</v>
      </c>
      <c r="C47" s="27" t="s">
        <v>22</v>
      </c>
      <c r="D47" s="28">
        <f t="shared" ref="D47:Z47" si="22">D48</f>
        <v>-2896642833.5300002</v>
      </c>
      <c r="E47" s="28">
        <f t="shared" si="22"/>
        <v>-2896642833.5300002</v>
      </c>
      <c r="F47" s="28">
        <f t="shared" si="22"/>
        <v>-2896642833.5300002</v>
      </c>
      <c r="G47" s="28">
        <f t="shared" si="22"/>
        <v>-2896642833.5300002</v>
      </c>
      <c r="H47" s="26">
        <f t="shared" si="22"/>
        <v>-5497037975.2600002</v>
      </c>
      <c r="I47" s="26">
        <f t="shared" si="22"/>
        <v>0</v>
      </c>
      <c r="J47" s="26">
        <f t="shared" si="22"/>
        <v>0</v>
      </c>
      <c r="K47" s="26">
        <f t="shared" si="22"/>
        <v>0</v>
      </c>
      <c r="L47" s="26">
        <f t="shared" si="22"/>
        <v>-872843677.20000005</v>
      </c>
      <c r="M47" s="26">
        <f t="shared" si="22"/>
        <v>0</v>
      </c>
      <c r="N47" s="26">
        <f t="shared" si="22"/>
        <v>0</v>
      </c>
      <c r="O47" s="26">
        <f t="shared" si="22"/>
        <v>0</v>
      </c>
      <c r="P47" s="26">
        <f t="shared" si="22"/>
        <v>0</v>
      </c>
      <c r="Q47" s="26">
        <f t="shared" si="22"/>
        <v>-872843677.20000005</v>
      </c>
      <c r="R47" s="26">
        <f t="shared" si="22"/>
        <v>0</v>
      </c>
      <c r="S47" s="26">
        <f t="shared" si="22"/>
        <v>0</v>
      </c>
      <c r="T47" s="26">
        <f t="shared" si="22"/>
        <v>0</v>
      </c>
      <c r="U47" s="28">
        <f t="shared" si="5"/>
        <v>0</v>
      </c>
      <c r="V47" s="28">
        <f t="shared" si="6"/>
        <v>-872843677.20000005</v>
      </c>
      <c r="W47" s="26">
        <f t="shared" si="22"/>
        <v>0</v>
      </c>
      <c r="X47" s="26">
        <f t="shared" si="22"/>
        <v>0</v>
      </c>
      <c r="Y47" s="26">
        <f t="shared" si="22"/>
        <v>0</v>
      </c>
      <c r="Z47" s="26">
        <f t="shared" si="22"/>
        <v>-2961289373.8800001</v>
      </c>
      <c r="AA47" s="20">
        <f t="shared" si="7"/>
        <v>15.87843637115707</v>
      </c>
      <c r="AB47" s="28">
        <f t="shared" si="8"/>
        <v>53.87063700865076</v>
      </c>
    </row>
    <row r="48" spans="1:28" s="7" customFormat="1" ht="17.100000000000001" customHeight="1" x14ac:dyDescent="0.2">
      <c r="A48" s="43" t="s">
        <v>23</v>
      </c>
      <c r="B48" s="44" t="s">
        <v>2</v>
      </c>
      <c r="C48" s="27" t="s">
        <v>24</v>
      </c>
      <c r="D48" s="28">
        <v>-2896642833.5300002</v>
      </c>
      <c r="E48" s="28">
        <v>-2896642833.5300002</v>
      </c>
      <c r="F48" s="28">
        <v>-2896642833.5300002</v>
      </c>
      <c r="G48" s="28">
        <v>-2896642833.5300002</v>
      </c>
      <c r="H48" s="26">
        <v>-5497037975.2600002</v>
      </c>
      <c r="I48" s="26"/>
      <c r="J48" s="26"/>
      <c r="K48" s="26"/>
      <c r="L48" s="26">
        <v>-872843677.20000005</v>
      </c>
      <c r="M48" s="26"/>
      <c r="N48" s="26"/>
      <c r="O48" s="26"/>
      <c r="P48" s="26"/>
      <c r="Q48" s="26">
        <f t="shared" si="15"/>
        <v>-872843677.20000005</v>
      </c>
      <c r="R48" s="26"/>
      <c r="S48" s="26"/>
      <c r="T48" s="26"/>
      <c r="U48" s="28">
        <f t="shared" si="5"/>
        <v>0</v>
      </c>
      <c r="V48" s="28">
        <f t="shared" si="6"/>
        <v>-872843677.20000005</v>
      </c>
      <c r="W48" s="26"/>
      <c r="X48" s="26"/>
      <c r="Y48" s="26"/>
      <c r="Z48" s="26">
        <v>-2961289373.8800001</v>
      </c>
      <c r="AA48" s="20">
        <f t="shared" si="7"/>
        <v>15.87843637115707</v>
      </c>
      <c r="AB48" s="28">
        <f t="shared" si="8"/>
        <v>53.87063700865076</v>
      </c>
    </row>
    <row r="49" spans="1:28" s="7" customFormat="1" ht="15.6" customHeight="1" x14ac:dyDescent="0.2">
      <c r="A49" s="43" t="s">
        <v>25</v>
      </c>
      <c r="B49" s="48" t="s">
        <v>2</v>
      </c>
      <c r="C49" s="27" t="s">
        <v>26</v>
      </c>
      <c r="D49" s="28">
        <f t="shared" ref="D49:T51" si="23">D50</f>
        <v>2896642833.5300002</v>
      </c>
      <c r="E49" s="28">
        <f t="shared" si="23"/>
        <v>2896642833.5300002</v>
      </c>
      <c r="F49" s="28">
        <f t="shared" si="23"/>
        <v>2896642833.5300002</v>
      </c>
      <c r="G49" s="28">
        <f t="shared" si="23"/>
        <v>2896642833.5300002</v>
      </c>
      <c r="H49" s="26">
        <f t="shared" si="23"/>
        <v>5539190688.8100004</v>
      </c>
      <c r="I49" s="26">
        <f t="shared" si="23"/>
        <v>0</v>
      </c>
      <c r="J49" s="26">
        <f t="shared" si="23"/>
        <v>0</v>
      </c>
      <c r="K49" s="26">
        <f t="shared" si="23"/>
        <v>0</v>
      </c>
      <c r="L49" s="26">
        <f t="shared" si="23"/>
        <v>853945144.75999999</v>
      </c>
      <c r="M49" s="26">
        <f t="shared" si="23"/>
        <v>0</v>
      </c>
      <c r="N49" s="26">
        <f t="shared" si="23"/>
        <v>0</v>
      </c>
      <c r="O49" s="26">
        <f t="shared" si="23"/>
        <v>0</v>
      </c>
      <c r="P49" s="26">
        <f t="shared" si="23"/>
        <v>0</v>
      </c>
      <c r="Q49" s="26">
        <f t="shared" si="23"/>
        <v>853945144.75999999</v>
      </c>
      <c r="R49" s="26">
        <f t="shared" si="23"/>
        <v>0</v>
      </c>
      <c r="S49" s="26">
        <f t="shared" si="23"/>
        <v>0</v>
      </c>
      <c r="T49" s="26">
        <f t="shared" si="23"/>
        <v>0</v>
      </c>
      <c r="U49" s="28">
        <f t="shared" si="5"/>
        <v>0</v>
      </c>
      <c r="V49" s="28">
        <f t="shared" si="6"/>
        <v>853945144.75999999</v>
      </c>
      <c r="W49" s="26">
        <f t="shared" ref="W49:Z51" si="24">W50</f>
        <v>0</v>
      </c>
      <c r="X49" s="26">
        <f t="shared" si="24"/>
        <v>0</v>
      </c>
      <c r="Y49" s="26">
        <f t="shared" si="24"/>
        <v>0</v>
      </c>
      <c r="Z49" s="26">
        <f t="shared" si="24"/>
        <v>2962845501.54</v>
      </c>
      <c r="AA49" s="20">
        <f t="shared" si="7"/>
        <v>15.41642439725171</v>
      </c>
      <c r="AB49" s="28">
        <f t="shared" si="8"/>
        <v>53.488779642943044</v>
      </c>
    </row>
    <row r="50" spans="1:28" s="7" customFormat="1" ht="18.600000000000001" customHeight="1" x14ac:dyDescent="0.2">
      <c r="A50" s="43" t="s">
        <v>27</v>
      </c>
      <c r="B50" s="48" t="s">
        <v>2</v>
      </c>
      <c r="C50" s="27" t="s">
        <v>28</v>
      </c>
      <c r="D50" s="28">
        <f t="shared" si="23"/>
        <v>2896642833.5300002</v>
      </c>
      <c r="E50" s="28">
        <f t="shared" si="23"/>
        <v>2896642833.5300002</v>
      </c>
      <c r="F50" s="28">
        <f t="shared" si="23"/>
        <v>2896642833.5300002</v>
      </c>
      <c r="G50" s="28">
        <f t="shared" si="23"/>
        <v>2896642833.5300002</v>
      </c>
      <c r="H50" s="26">
        <f t="shared" si="23"/>
        <v>5539190688.8100004</v>
      </c>
      <c r="I50" s="26">
        <f t="shared" si="23"/>
        <v>0</v>
      </c>
      <c r="J50" s="26">
        <f t="shared" si="23"/>
        <v>0</v>
      </c>
      <c r="K50" s="26">
        <f t="shared" si="23"/>
        <v>0</v>
      </c>
      <c r="L50" s="26">
        <f t="shared" si="23"/>
        <v>853945144.75999999</v>
      </c>
      <c r="M50" s="26">
        <f t="shared" si="23"/>
        <v>0</v>
      </c>
      <c r="N50" s="26">
        <f t="shared" si="23"/>
        <v>0</v>
      </c>
      <c r="O50" s="26">
        <f t="shared" si="23"/>
        <v>0</v>
      </c>
      <c r="P50" s="26">
        <f t="shared" si="23"/>
        <v>0</v>
      </c>
      <c r="Q50" s="26">
        <f t="shared" si="23"/>
        <v>853945144.75999999</v>
      </c>
      <c r="R50" s="26">
        <f t="shared" si="23"/>
        <v>0</v>
      </c>
      <c r="S50" s="26">
        <f t="shared" si="23"/>
        <v>0</v>
      </c>
      <c r="T50" s="26">
        <f t="shared" si="23"/>
        <v>0</v>
      </c>
      <c r="U50" s="28">
        <f t="shared" si="5"/>
        <v>0</v>
      </c>
      <c r="V50" s="28">
        <f t="shared" si="6"/>
        <v>853945144.75999999</v>
      </c>
      <c r="W50" s="26">
        <f t="shared" si="24"/>
        <v>0</v>
      </c>
      <c r="X50" s="26">
        <f t="shared" si="24"/>
        <v>0</v>
      </c>
      <c r="Y50" s="26">
        <f t="shared" si="24"/>
        <v>0</v>
      </c>
      <c r="Z50" s="26">
        <f t="shared" si="24"/>
        <v>2962845501.54</v>
      </c>
      <c r="AA50" s="20">
        <f t="shared" si="7"/>
        <v>15.41642439725171</v>
      </c>
      <c r="AB50" s="28">
        <f t="shared" si="8"/>
        <v>53.488779642943044</v>
      </c>
    </row>
    <row r="51" spans="1:28" s="7" customFormat="1" ht="15.95" customHeight="1" x14ac:dyDescent="0.2">
      <c r="A51" s="43" t="s">
        <v>29</v>
      </c>
      <c r="B51" s="48" t="s">
        <v>2</v>
      </c>
      <c r="C51" s="27" t="s">
        <v>30</v>
      </c>
      <c r="D51" s="28">
        <f t="shared" si="23"/>
        <v>2896642833.5300002</v>
      </c>
      <c r="E51" s="28">
        <f t="shared" si="23"/>
        <v>2896642833.5300002</v>
      </c>
      <c r="F51" s="28">
        <f t="shared" si="23"/>
        <v>2896642833.5300002</v>
      </c>
      <c r="G51" s="28">
        <f t="shared" si="23"/>
        <v>2896642833.5300002</v>
      </c>
      <c r="H51" s="26">
        <f t="shared" si="23"/>
        <v>5539190688.8100004</v>
      </c>
      <c r="I51" s="26">
        <f t="shared" si="23"/>
        <v>0</v>
      </c>
      <c r="J51" s="26">
        <f t="shared" si="23"/>
        <v>0</v>
      </c>
      <c r="K51" s="26">
        <f t="shared" si="23"/>
        <v>0</v>
      </c>
      <c r="L51" s="26">
        <f t="shared" si="23"/>
        <v>853945144.75999999</v>
      </c>
      <c r="M51" s="26">
        <f t="shared" si="23"/>
        <v>0</v>
      </c>
      <c r="N51" s="26">
        <f t="shared" si="23"/>
        <v>0</v>
      </c>
      <c r="O51" s="26">
        <f t="shared" si="23"/>
        <v>0</v>
      </c>
      <c r="P51" s="26">
        <f t="shared" si="23"/>
        <v>0</v>
      </c>
      <c r="Q51" s="26">
        <f t="shared" si="23"/>
        <v>853945144.75999999</v>
      </c>
      <c r="R51" s="26">
        <f t="shared" si="23"/>
        <v>0</v>
      </c>
      <c r="S51" s="26">
        <f t="shared" si="23"/>
        <v>0</v>
      </c>
      <c r="T51" s="26">
        <f t="shared" si="23"/>
        <v>0</v>
      </c>
      <c r="U51" s="28">
        <f t="shared" si="5"/>
        <v>0</v>
      </c>
      <c r="V51" s="28">
        <f t="shared" si="6"/>
        <v>853945144.75999999</v>
      </c>
      <c r="W51" s="26">
        <f t="shared" si="24"/>
        <v>0</v>
      </c>
      <c r="X51" s="26">
        <f t="shared" si="24"/>
        <v>0</v>
      </c>
      <c r="Y51" s="26">
        <f t="shared" si="24"/>
        <v>0</v>
      </c>
      <c r="Z51" s="26">
        <f t="shared" si="24"/>
        <v>2962845501.54</v>
      </c>
      <c r="AA51" s="20">
        <f t="shared" si="7"/>
        <v>15.41642439725171</v>
      </c>
      <c r="AB51" s="28">
        <f t="shared" si="8"/>
        <v>53.488779642943044</v>
      </c>
    </row>
    <row r="52" spans="1:28" s="7" customFormat="1" ht="18.95" customHeight="1" x14ac:dyDescent="0.2">
      <c r="A52" s="43" t="s">
        <v>31</v>
      </c>
      <c r="B52" s="48" t="s">
        <v>2</v>
      </c>
      <c r="C52" s="27" t="s">
        <v>32</v>
      </c>
      <c r="D52" s="28">
        <v>2896642833.5300002</v>
      </c>
      <c r="E52" s="28">
        <v>2896642833.5300002</v>
      </c>
      <c r="F52" s="28">
        <v>2896642833.5300002</v>
      </c>
      <c r="G52" s="28">
        <v>2896642833.5300002</v>
      </c>
      <c r="H52" s="26">
        <v>5539190688.8100004</v>
      </c>
      <c r="I52" s="26"/>
      <c r="J52" s="26"/>
      <c r="K52" s="26"/>
      <c r="L52" s="26">
        <v>853945144.75999999</v>
      </c>
      <c r="M52" s="26"/>
      <c r="N52" s="26"/>
      <c r="O52" s="26"/>
      <c r="P52" s="26"/>
      <c r="Q52" s="26">
        <f t="shared" si="15"/>
        <v>853945144.75999999</v>
      </c>
      <c r="R52" s="26"/>
      <c r="S52" s="26"/>
      <c r="T52" s="26"/>
      <c r="U52" s="28">
        <f t="shared" si="5"/>
        <v>0</v>
      </c>
      <c r="V52" s="28">
        <f t="shared" si="6"/>
        <v>853945144.75999999</v>
      </c>
      <c r="W52" s="26"/>
      <c r="X52" s="26"/>
      <c r="Y52" s="26"/>
      <c r="Z52" s="26">
        <v>2962845501.54</v>
      </c>
      <c r="AA52" s="20">
        <f t="shared" si="7"/>
        <v>15.41642439725171</v>
      </c>
      <c r="AB52" s="28">
        <f t="shared" si="8"/>
        <v>53.488779642943044</v>
      </c>
    </row>
    <row r="53" spans="1:28" s="7" customFormat="1" ht="18.600000000000001" customHeight="1" x14ac:dyDescent="0.2">
      <c r="A53" s="32"/>
      <c r="B53" s="33"/>
      <c r="C53" s="34"/>
      <c r="D53" s="35"/>
      <c r="E53" s="35"/>
      <c r="F53" s="35"/>
      <c r="G53" s="35"/>
      <c r="H53" s="36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8"/>
      <c r="V53" s="38"/>
      <c r="W53" s="37"/>
      <c r="X53" s="37"/>
      <c r="Y53" s="37"/>
      <c r="Z53" s="36"/>
      <c r="AA53" s="39"/>
      <c r="AB53" s="35"/>
    </row>
    <row r="54" spans="1:28" s="65" customFormat="1" ht="17.100000000000001" customHeight="1" x14ac:dyDescent="0.25">
      <c r="A54" s="62" t="s">
        <v>102</v>
      </c>
      <c r="B54" s="63"/>
      <c r="C54" s="63"/>
      <c r="D54" s="63"/>
      <c r="E54" s="63" t="s">
        <v>64</v>
      </c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 t="s">
        <v>64</v>
      </c>
      <c r="W54" s="63"/>
      <c r="X54" s="64"/>
      <c r="Y54" s="63"/>
      <c r="Z54" s="68" t="s">
        <v>64</v>
      </c>
      <c r="AA54" s="68"/>
      <c r="AB54" s="68"/>
    </row>
    <row r="56" spans="1:28" ht="18.75" x14ac:dyDescent="0.25">
      <c r="A56" s="73"/>
      <c r="B56" s="73"/>
    </row>
  </sheetData>
  <mergeCells count="41">
    <mergeCell ref="H2:AB2"/>
    <mergeCell ref="H3:AB3"/>
    <mergeCell ref="H4:AB4"/>
    <mergeCell ref="H5:AB5"/>
    <mergeCell ref="H1:AB1"/>
    <mergeCell ref="AA9:AA10"/>
    <mergeCell ref="AB9:AB10"/>
    <mergeCell ref="B14:B15"/>
    <mergeCell ref="C14:C15"/>
    <mergeCell ref="H14:H15"/>
    <mergeCell ref="Z14:Z15"/>
    <mergeCell ref="AB14:AB15"/>
    <mergeCell ref="T9:T10"/>
    <mergeCell ref="U9:U10"/>
    <mergeCell ref="V9:V10"/>
    <mergeCell ref="W9:W10"/>
    <mergeCell ref="X9:X10"/>
    <mergeCell ref="P9:P10"/>
    <mergeCell ref="R9:R10"/>
    <mergeCell ref="Y9:Y10"/>
    <mergeCell ref="A56:B56"/>
    <mergeCell ref="S9:S10"/>
    <mergeCell ref="A14:A15"/>
    <mergeCell ref="M9:M10"/>
    <mergeCell ref="Z9:Z10"/>
    <mergeCell ref="Z54:AB54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9:N10"/>
    <mergeCell ref="O9:O10"/>
    <mergeCell ref="Q9:Q10"/>
  </mergeCells>
  <printOptions horizontalCentered="1"/>
  <pageMargins left="0.39370078740157483" right="0.39370078740157483" top="0.19685039370078741" bottom="0.19685039370078741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01.07.2024</vt:lpstr>
      <vt:lpstr>'на 01.07.2024'!Заголовки_для_печати</vt:lpstr>
      <vt:lpstr>'на 01.07.2024'!Область_печати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2025-07-29T03:36:01Z</dcterms:modified>
</cp:coreProperties>
</file>